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phục lục KH CCHC" sheetId="1" r:id="rId1"/>
    <sheet name="DỰ TOÁN CUỘC THI CCHC" sheetId="2" r:id="rId2"/>
    <sheet name="XÂY DỰNG QĐ, KH CCHC" sheetId="3" r:id="rId3"/>
    <sheet name="ĐI HỌC TẬP" sheetId="4" r:id="rId4"/>
  </sheets>
  <definedNames>
    <definedName name="_xlnm.Print_Titles" localSheetId="0">'phục lục KH CCHC'!$4:$5</definedName>
  </definedNames>
  <calcPr fullCalcOnLoad="1"/>
</workbook>
</file>

<file path=xl/sharedStrings.xml><?xml version="1.0" encoding="utf-8"?>
<sst xmlns="http://schemas.openxmlformats.org/spreadsheetml/2006/main" count="387" uniqueCount="179">
  <si>
    <t>Tiếp tục xây dựng, kiểm tra, rà soát, nâng cao chất lượng ban hành văn bản quy phạm pháp luật.</t>
  </si>
  <si>
    <t>Cơ quan hành chính nhà nước các cấp</t>
  </si>
  <si>
    <t>Các cơ quan liên quan</t>
  </si>
  <si>
    <t>Kế hoạch kiểm tra; Quyết định thành lập đoàn kiểm tra; Báo cáo kết quả kiểm tra.</t>
  </si>
  <si>
    <t>Các đơn vị  liên quan</t>
  </si>
  <si>
    <t>Báo cáo kết quả thực hiện Nghị định 130/2005/NĐ-CP ngày 17/10/2005 và Nghị định 117/2013/NĐ-CP ngày 07/10/2013 về sửa đổi, bổ sung Nghị định 130/2005/NĐ-CP của Chính phủ</t>
  </si>
  <si>
    <t>Sở Tài chính</t>
  </si>
  <si>
    <t>Báo cáo kết quả thực hiện Nghị định 16/2015/NĐ-CP ngày 14/02/2015 của Chính phủ</t>
  </si>
  <si>
    <t>NỘI DUNG</t>
  </si>
  <si>
    <t>NHIỆM VỤ</t>
  </si>
  <si>
    <t>SẢN PHẨM</t>
  </si>
  <si>
    <t>THỜI GIAN HOÀN THÀNH</t>
  </si>
  <si>
    <t>CƠ QUAN
CHỦ TRÌ</t>
  </si>
  <si>
    <t>CƠ QUAN
PHỐI HỢP</t>
  </si>
  <si>
    <t>II. CẢI CÁCH THỂ CHẾ</t>
  </si>
  <si>
    <t>Văn phòng UBND tỉnh</t>
  </si>
  <si>
    <t>VII. CẢI CÁCH TÀI CHÍNH CÔNG</t>
  </si>
  <si>
    <t>Tổng kinh phí thực hiện</t>
  </si>
  <si>
    <t xml:space="preserve">I. CÔNG TÁC ĐIỀU HÀNH </t>
  </si>
  <si>
    <t>GHI CHÚ</t>
  </si>
  <si>
    <t>2.2. Tổ chức thực hiện tuyên truyền CCHC</t>
  </si>
  <si>
    <t>QĐ số 15/2013/QĐ-UBND
 ngày 16/4/2013</t>
  </si>
  <si>
    <t>Thông tư số 26/2019/TT-BTC ngày 10/5/2019</t>
  </si>
  <si>
    <t>2. Rà soát VBQPPL thuộc ngành, lĩnh vực mình quản lý để kịp thời tham mưu cơ quan có thẩm quyền ban hành văn bản sửa đổi, bổ sung, thay thế hoặc bãi bỏ phù hợp với các quy định pháp luật Trung ương.</t>
  </si>
  <si>
    <t>6. Thực hiện các báo cáo trong lĩnh vực thể chế đảm bảo nội dung và thời gian theo quy định</t>
  </si>
  <si>
    <t>Các cơ quan, đơn vị có liên quan</t>
  </si>
  <si>
    <t>Thường xuyên khi có thay đổi</t>
  </si>
  <si>
    <t>x</t>
  </si>
  <si>
    <t xml:space="preserve"> Các cơ quan, đơn vị liên quan</t>
  </si>
  <si>
    <t>Cấp
 huyện</t>
  </si>
  <si>
    <t>Cấp 
xã</t>
  </si>
  <si>
    <t>III. CẢI CÁCH VÀ KIỂM SOÁT THỦ TỤC HÀNH CHÍNH</t>
  </si>
  <si>
    <t>Xây dựng, kiểm tra, rà soát, nâng cao chất lượng ban hành VB QPPL</t>
  </si>
  <si>
    <t>QĐ số 15/2013/QĐ-UBND
 ngày 16/4/2013; QĐ số 25/QĐ-UBND ngày 25/5/2015; TT số 14/2014/TTLT-BTC-BTP</t>
  </si>
  <si>
    <t>Thực hiện Nghị định số 61/2018/NĐ-CP ngày 23/4/2018 của Chính phủ</t>
  </si>
  <si>
    <t>Kiểm soát số lượng, chất lượng dự thảo quyết định công bố danh mục, quy trình nội bộ, quy trình điện tử giải quyết TTHC</t>
  </si>
  <si>
    <t>Các cơ quan, tổ chức</t>
  </si>
  <si>
    <t>- Phối hợp với các tổ chức chính trị xã hội, các tổ chức Đoàn thể tuyên truyền, hướng dẫn trực tiếp cho người dân, tổ chức tại Bộ phận Một cửa các cấp.</t>
  </si>
  <si>
    <t xml:space="preserve">1. Duy trì hoạt động của Bộ phận Tiếp nhận và Trả kết quả các cấp, chú trọng và bố trí đầy đủ các trang thiết bị tại Bộ phận Một cửa theo Quyết định số 09/QĐ-UBND ngày 28/3/2019 của UBND tỉnh, Nghị định số 61/2018/NĐ-CP ngày 23/4/2018 của Chính phủ </t>
  </si>
  <si>
    <t xml:space="preserve">3. Triển khai thực hiện các Nghị quyết, Quyết định QPPL thuộc ngành, lĩnh vực tham mưu sau khi văn bản được cơ quan có thẩm quyền ký ban hành. </t>
  </si>
  <si>
    <t>Báo Tây Ninh</t>
  </si>
  <si>
    <t>Thường trực BCĐ</t>
  </si>
  <si>
    <t>2.1. Ban hành Kế hoạch Tuyên truyền 
CCHC</t>
  </si>
  <si>
    <t>Cơ quan có liên quan</t>
  </si>
  <si>
    <t>Sắp xếp tổ chức HCNN</t>
  </si>
  <si>
    <t>IV. THỰC HIỆN CƠ CHẾ MỘT CỬA, CƠ CHẾ MỘT CỬA LIÊN THÔNG</t>
  </si>
  <si>
    <t>V. CẢI CÁCH TỔ CHỨC BỘ MÁY HCNN</t>
  </si>
  <si>
    <t>Thực hiện cải cách chế độ công vụ công chức.</t>
  </si>
  <si>
    <t xml:space="preserve"> Kiểm tra về tổ chức bộ máy, biên chế</t>
  </si>
  <si>
    <t>Thực hiện theo quy định</t>
  </si>
  <si>
    <r>
      <t xml:space="preserve">KINH
PHÍ DỰ KIẾN
</t>
    </r>
    <r>
      <rPr>
        <sz val="6"/>
        <rFont val="Times New Roman"/>
        <family val="1"/>
      </rPr>
      <t>(ĐV: VNĐ đồng)</t>
    </r>
  </si>
  <si>
    <t>Trong tháng 1
 năm 2022</t>
  </si>
  <si>
    <t>Thường xuyên</t>
  </si>
  <si>
    <t>- Xây dựng tin, bài, ấn phẩm, sản phẩm truyền thông về cải cách hành chính tại Bộ phận Một cửa các cấp</t>
  </si>
  <si>
    <t>Các đơn vị có liên quan</t>
  </si>
  <si>
    <t>Trong năm
 2022</t>
  </si>
  <si>
    <t>Thường xuyên, bắt đầu</t>
  </si>
  <si>
    <t>Trong năm 2022</t>
  </si>
  <si>
    <t>Trong tháng 1 năm 2022</t>
  </si>
  <si>
    <t>VIII.
XÂY DỰNG CHÍNH QUYỀN ĐIỆN TỬ</t>
  </si>
  <si>
    <t>Rà soát chức năng, nhiệm vụ gắn với sắp xếp, kiện toàn một số tổ chức và các đầu mối bên trong của từng tổ chức theo hướng giảm đầu mối, giảm tối đa cấp trung gian, giảm cấp phó, giảm cơ cấu bên trong theo quy định. Đổi mới hệ thống tổ chức, quản lý và nâng cao hiệu quả hoạt động để tinh gọn đầu mối, khắc phục chồng chéo, dàn trải và trùng lắp về chức năng, nhiệm vụ của các đơn vị sự nghiệp công lập.</t>
  </si>
  <si>
    <t>5. Tổ chức tập huấn chuyên đề về CCHC, kiểm soát TTHC cho các cơ quan, địa phương</t>
  </si>
  <si>
    <t>8. Công tác Họp định kỳ, Hội nghị sơ kết, tổng kết đánh giá rút kinh nghiệm về CCHC</t>
  </si>
  <si>
    <t>9. Xác định Chỉ số CCHC năm 2022</t>
  </si>
  <si>
    <t>Quý II năm 2022</t>
  </si>
  <si>
    <t>Trong quý III năm 2022</t>
  </si>
  <si>
    <t>Triển khai nhiệm vụ công tác CCHC  và kiểm soát TTHC năm 2022</t>
  </si>
  <si>
    <t>Triển khai nhiệm vụ công tác CCHC và kiểm soát TTHC năm 2022</t>
  </si>
  <si>
    <t>- Tổ chức cuộc thi tìm hiểu các Chỉ số phản ánh nền hành chính của  tỉnh đã được UBND tỉnh phê duyệt tại QĐ số 1364/QĐ-UBND ngày 25/6/2021
(tùy tình hình thực tế các ngành, địa phương tổ chức thêm các cuộc thi chuyên ngành)</t>
  </si>
  <si>
    <t>Ứng dụng công nghệ thông tin trong hoạt động của cơ quan nhà nước.</t>
  </si>
  <si>
    <t>Áp dụng HTQLCL phù hợp theo Tiêu chuẩn quốc gia TCVN ISO 9001 trong hoạt động của cơ quan</t>
  </si>
  <si>
    <t xml:space="preserve">Áp dụng HTQLCL phù hợp theo Tiêu chuẩn quốc gia TCVN ISO 9001 </t>
  </si>
  <si>
    <t>1. Duy trì áp dụng HTQLCL theo Tiêu chuẩn quốc gia TCVN ISO 9001:2015 tại các cơ quan, tổ chức thuộc hệ thống hành chính nhà nước trên địa bàn tỉnh</t>
  </si>
  <si>
    <t>2.Tổ chức đào tạo nhận thức, xây dựng và cập nhật hệ thống tài liệu và đánh giá nội bộ về HTQLCL theo Tiêu chuẩn quốc gia TCVN ISO 9001:2015</t>
  </si>
  <si>
    <t>Trong
 năm 2022</t>
  </si>
  <si>
    <t>3. Thực hiện cơ chế tự chủ, tự chịu trách nhiệm của tổ chức KH và CN công lập</t>
  </si>
  <si>
    <t>1. Thực hiện Kế hoạch thực hiện Đề án “Chương trình quốc gia về học tập ngoại ngữ cho CBCCVC giai đoạn 2019-2030”</t>
  </si>
  <si>
    <t>4. Kiểm tra việc thực hiện  kỷ luật, kỷ cương trong hoạt động công vụ</t>
  </si>
  <si>
    <t>1. Triển khai, thực hiện Kế hoạch công nghệ thông tin năm 2022 trên địa bàn tỉnh</t>
  </si>
  <si>
    <t>2. Duy trì thường xuyên các hệ thống, hạ tầng CNTT phục vụ công tác CCHC</t>
  </si>
  <si>
    <t>Phụ lục
Kế hoạch triển khai thực hiện các nhiệm vụ cải cách hành chính năm 2022</t>
  </si>
  <si>
    <t>8.1. Họp Ban Chỉ đạo CCHC theo chỉ đạo của Trưởng ban Chỉ đạo (nếu có)</t>
  </si>
  <si>
    <r>
      <t>1.</t>
    </r>
    <r>
      <rPr>
        <b/>
        <sz val="10"/>
        <rFont val="Times New Roman"/>
        <family val="1"/>
      </rPr>
      <t xml:space="preserve"> </t>
    </r>
    <r>
      <rPr>
        <sz val="10"/>
        <rFont val="Times New Roman"/>
        <family val="1"/>
      </rPr>
      <t>Thực hiện</t>
    </r>
    <r>
      <rPr>
        <b/>
        <sz val="10"/>
        <rFont val="Times New Roman"/>
        <family val="1"/>
      </rPr>
      <t xml:space="preserve"> </t>
    </r>
    <r>
      <rPr>
        <sz val="10"/>
        <rFont val="Times New Roman"/>
        <family val="1"/>
      </rPr>
      <t>cơ chế tài chính đối với các cơ quan NN</t>
    </r>
  </si>
  <si>
    <t>2. Thực hiện cơ chế tài chính đối với các đơn vị SNCL</t>
  </si>
  <si>
    <t>Báo cáo kết quả thực hiện Nghị định số 54/2016/NĐ-CP ngày 14/6/2016 của Chính phủ về Quy định cơ chế tự chủ của Tổ chức Khoa học và Công nghệ công lập.</t>
  </si>
  <si>
    <t>4. Tiếp tục rà soát và đưa các TTHC thuộc thẩm quyền của các cơ quan ngành dọc của Trung ương đóng trên địa bàn tỉnh (Thuế, Bảo hiểm xã hội, Công an,...) ra thực hiện tiếp nhận tại Bộ phận Một cửa các cấp: Quyết định của UBND các cấp.</t>
  </si>
  <si>
    <t>2. Ban hành Quy chế tổ chức Bộ phận Một cửa các cấp theo Nghị định số 107/2021/NĐ-CP ngày 06/12/2021 của Chính phủ.</t>
  </si>
  <si>
    <t xml:space="preserve">1. Hướng dẫn các cơ quan, đơn vị xây dựng và tổ chức thực hiện Kế hoạch CCHC năm 2022 </t>
  </si>
  <si>
    <t>Phòng Nội vụ</t>
  </si>
  <si>
    <t>2. Xây dựng và tổ chức triển khai, thực hiện Kế hoạch của UBND thị xã về tuyên truyền CCHC, kiểm soát TTHC năm 2022</t>
  </si>
  <si>
    <t>- Đưa tin CCHC cổng điện tử Trảng Bàng</t>
  </si>
  <si>
    <t xml:space="preserve">Trung tâm Văn hoá, Thể thao và Truyền thanh </t>
  </si>
  <si>
    <t>- Duy trì thường xuyên các chuyên mục về cải cách hành chính trên Đài phát thanh, trạm phát thanh</t>
  </si>
  <si>
    <t>UBND thị xã; UBND cấp xã</t>
  </si>
  <si>
    <t>Văn phòng HĐND và UBND thị xã</t>
  </si>
  <si>
    <t>- Quản lý và vận hành, cập nhật thông tin, viết tin bài trên Cổng điện tử thị xã Trảng Bàng</t>
  </si>
  <si>
    <t>2.3. Tham mưu Kế hoạch của UBND thị xã và triển khai tổ chức các cuộc thi, hội thi về cải cách hành chính</t>
  </si>
  <si>
    <t>Văn phòng HĐND và UBND thị xã, Phòng Nội vụ</t>
  </si>
  <si>
    <t>3. Xây dựng quyết định, Kế hoạch của UBND thị xã và tổ chức kiểm tra công tác CCHC, kiểm tra chuyên đề về CCHC; Quyết định thành lập các đoàn kiểm tra; Báo cáo kết quả kiểm tra.</t>
  </si>
  <si>
    <t>Các phòng, ngành thị xã, các cơ quan có liên quan</t>
  </si>
  <si>
    <t>4. Tổ chức các đoàn nghiên cứu, học tập về CCHC tại các địa phương khác (Kế hoạch, BC)</t>
  </si>
  <si>
    <t>6. Tham gia đầy đủ các lớp đào tạo tập huấn về CCHC do tỉnh, Bộ, ngành Trung ương tổ chức</t>
  </si>
  <si>
    <t>7. Chi hỗ trợ kinh phí, trang bị đồng phục cho công chức, viên chức tại Bộ phận Một cửa (Mức chi theo quy định)</t>
  </si>
  <si>
    <t xml:space="preserve">
- UBND thị xã
- UBND cấp xã.</t>
  </si>
  <si>
    <t>1. Tham mưu trình UBND thị xã ban hành hoặc trình HĐND ban hành các văn bản quy định chi tiết điều, khoản, điểm được giao trong văn bản QPPL của cơ quan nhà nước cấp trên và những văn bản có chính sách theo quy định tại khoản 2, khoản 3, khoản 4 Điều 27 Luật ban hành văn bản QPPL.</t>
  </si>
  <si>
    <t>Phòng Tư pháp</t>
  </si>
  <si>
    <t>4. Tiếp tục triển khai thực hiện quy trình xây dựng, ban hành văn bản quy phạm pháp luật theo chỉ đạo của UBND thị xã</t>
  </si>
  <si>
    <t>5. Chủ động thực hiện công tác tự kiểm tra các VBQPPL theo Kế hoạch năm của UBND thị xã và kịp thời tham mưu cơ quan có thẩm quyền xử lý văn bản trái pháp luật thuộc ngành, lĩnh vực phụ trách.</t>
  </si>
  <si>
    <t>Tổ chức theo dõi tình hình thi hành pháp luật các văn bản quy phạm pháp luật sau khi được Hội đồng nhân dân, Ủy ban nhân dân thị xã ban hành</t>
  </si>
  <si>
    <t>1. Kế hoạch rà soát thủ tục hành chính trên địa bàn thị xã</t>
  </si>
  <si>
    <t>9.1. Ban hành Bộ tiêu chí xác định chỉ số CCHC năm 2022 của các phòng ngành thị xã và UBND cấp xã</t>
  </si>
  <si>
    <t>2. Rà soát và đề nghị các sở, ngành cập nhật TTHC theo Quyết định của UBND tỉnh về công bố Danh mục TTHC, quy trình nội bộ, quy trình điện tử các TTHC để kiểm soát khi có thay đổi. Cập nhật đầy đủ các quy trình TTHC lên Hệ thống một cửa điện tử, Cổng Dịch vụ công trực tuyến của thị xã</t>
  </si>
  <si>
    <t>Các phòng, ban, ngành thị xã</t>
  </si>
  <si>
    <t>3. Theo dõi việc thực hiện công khai và niêm yết TTHC theo đúng quy định và giải quyết các TTHC cho cá nhân, tổ chức theo các Quyết định công bố danh mục TTHC của Chủ tịch UBND tỉnh.</t>
  </si>
  <si>
    <t>Các phòng, ban, ngành thị xã và UBND cấp xã</t>
  </si>
  <si>
    <t>4. Báo cáo kết quả thực hiện Kế hoạch rà soát thủ tục hành chính và công tác kiểm soát thủ tục hành chính</t>
  </si>
  <si>
    <t>5. Các hoạt động về kiểm soát TTHC</t>
  </si>
  <si>
    <t>5.1. Hỗ trợ cán bộ, công chức là đầu mối kiếm soát TTHC</t>
  </si>
  <si>
    <t>5.2. Thực hiện các Báo cáo định kỳ, đột xuất, kết quả rà soát, đánh giá theo chuyên đề, theo ngành, lĩnh vực.</t>
  </si>
  <si>
    <t>5.3. Kiểm soát chất lượng và địa phương hóa, nhật dữ liệu TTHC vào Cơ sở dữ liệu quốc gia về TTHC</t>
  </si>
  <si>
    <t>6. Xây dựng, sửa đổi bổ sung các quy chế phối hợp, liên thông giải quyết TTHC</t>
  </si>
  <si>
    <t>Văn phòng HĐND và UBND thị xã, Phòng Tư pháp</t>
  </si>
  <si>
    <t>7. Thực hiện 4 tại chỗ (Tiếp nhận, thẩm định, phê duyệt, trả kết quả) tại  Bộ phận Một cửa thị xã và cấp xã</t>
  </si>
  <si>
    <t>UBND thị xã và  UBND cấp xã</t>
  </si>
  <si>
    <t>3. Kiện toàn danh sách nhân sự làm việc tại Bộ phận Một cửa các cấp: Quyết định của UBNDthị xã và UBND cấp xã</t>
  </si>
  <si>
    <t>Văn phòng HĐND và UBND thị xã, UBND cấp xã</t>
  </si>
  <si>
    <t>2. Tham mưu, thực hiện Kế hoạch đào tạo bồi dưỡng cán bộ, công chức, viên chức thị xã năm 2022 và triển khai thực hiện</t>
  </si>
  <si>
    <t>3. Thực hiện quy trình đánh giá, phân loại CBCCVC dựa trên kết thực hiện nhiệm vụ gắn với VTVL, thông qua công việc, sản phẩm</t>
  </si>
  <si>
    <t>Phòng Tài chính - Kế hoạch</t>
  </si>
  <si>
    <t>3. triển khai hệ thống thông tin báo cáo của tỉnh để kết nối liên thông với Hệ thống thông tin báo cáo quốc gia</t>
  </si>
  <si>
    <t>4. Tập huấn, hướng dẫn CBCC ứng dụng công nghệ thông tin trong cải cách hành chính</t>
  </si>
  <si>
    <t>Các phòng, ban, ngành thị xã, UBND cấp xã</t>
  </si>
  <si>
    <t>-Tại TTPVHCC thị xã: 28.000.000 đồng
- Cấp xã: Thực hiện chi theo quy định</t>
  </si>
  <si>
    <t>TỔ CHỨC CUỘC THI TÌM HIỂU CCHC</t>
  </si>
  <si>
    <t>I</t>
  </si>
  <si>
    <t>Trắc nghiệm</t>
  </si>
  <si>
    <t>Tự Luận</t>
  </si>
  <si>
    <t>Bồi dưỡng chấm thi</t>
  </si>
  <si>
    <t>Giải thưởng</t>
  </si>
  <si>
    <t>tập thể</t>
  </si>
  <si>
    <t>cá nhân</t>
  </si>
  <si>
    <t>Giải nhất</t>
  </si>
  <si>
    <t>a)</t>
  </si>
  <si>
    <t>b)</t>
  </si>
  <si>
    <t>Giải nhì</t>
  </si>
  <si>
    <t>c)</t>
  </si>
  <si>
    <t>Giải ba</t>
  </si>
  <si>
    <t>TỔNG</t>
  </si>
  <si>
    <t>Trong Quý II, Quý III năm 2022</t>
  </si>
  <si>
    <t>Ghi chú</t>
  </si>
  <si>
    <t>Thẩm định đề thi</t>
  </si>
  <si>
    <t>Soạn thảo</t>
  </si>
  <si>
    <t>Soạn đề thi (gồm: hướng dẫn, biểu điểm, thẩm định)</t>
  </si>
  <si>
    <t>Hội đồng thẩm định gồm 6 người. Tự luận 65,000đ/ người, trách nghiệm 35,000đ/</t>
  </si>
  <si>
    <t>Hội đồng chấm thi gồm  6 người, 120,000đ/1 người</t>
  </si>
  <si>
    <t>Xây dựng quyết định, Kế hoạch của UBND thị xã và tổ chức kiểm tra công tác CCHC, kiểm tra chuyên đề về CCHC; Quyết định thành lập các đoàn kiểm tra; Báo cáo kết quả kiểm tra.</t>
  </si>
  <si>
    <t>XÂY DỰNG QUYẾT ĐỊNH, KẾ HOẠCH VỀ CCHC</t>
  </si>
  <si>
    <t xml:space="preserve">      Căn cứ vào Quyết định số 15/2013/QĐ-UBND ngày 16/4/2013 của UBND tỉnh Tây Ninh và Quyết định số 25/2015/QĐ-UBND ngày 25/5/2015 của UBND tỉnh Tây Ninh</t>
  </si>
  <si>
    <t>SỐ TIỀN (Đơn vị: đồng)</t>
  </si>
  <si>
    <t>STT</t>
  </si>
  <si>
    <t>SỐ TIỀN</t>
  </si>
  <si>
    <t>Xây dựng dự thảo Quyết định, Kế hoạch, Chương trình</t>
  </si>
  <si>
    <t>Lấy ý kiến thẩm định</t>
  </si>
  <si>
    <t>Tổng hợp hoàn chỉnh Quyết định, Kế hoạch, Chương trình</t>
  </si>
  <si>
    <t xml:space="preserve"> Tổ chức các đoàn nghiên cứu, học tập về CCHC tại các địa phương khác (Kế hoạch, BC)</t>
  </si>
  <si>
    <t>Các đoàn đi công tác trong nước</t>
  </si>
  <si>
    <t>Tổ chức kiểm tra CCHC và KSTTC trên địa bàn thị xã</t>
  </si>
  <si>
    <t>SỐ TIỀN (đồng)</t>
  </si>
  <si>
    <t>KINH PHÍ HỌC TẬP KINH NGHIỆM VỀ CÔNG TÁC CCHC VÀ 
TỔ CHỨC KIỂM TRA CCHC NĂM 2022</t>
  </si>
  <si>
    <t>II</t>
  </si>
  <si>
    <t>Đôn Thuận, Hưng Thuận</t>
  </si>
  <si>
    <t>Phước Bình, Phước Chỉ</t>
  </si>
  <si>
    <t>Gia Lộc</t>
  </si>
  <si>
    <t>Căn cứ vào Quyết định số 15/2013/QĐ-UBND ngày 16/4/2013 của UBND tỉnh Tây Ninh, Quyết định số 22/2018/QĐ-UBND ngày 20/6/2018</t>
  </si>
  <si>
    <t>Đoàn kiểm tra, Đoàn học tập kinh nghiệm gồm 08 thành viên, 01 km được thanh toán 0,2 lít xăng theo giá xăng tại thời điểm đi công tác và và phụ cấp lưu trú theo theo QĐ số 22/2018/QĐ-UBND. (Quy ước: 20.000đ/lít xăng và xã Đôn Thuận, Phước Chỉ: 35 Km. Nơi học tập kinh nghiệm ngoài tỉnh là 150 Km và học tập kinh nghiệm trong 2 ngày)</t>
  </si>
  <si>
    <t>QĐ số 15/2013/QĐ-UBND
 ngày 16/4/2013, Quyết định số 22/2018/QĐ-UBND ngày 20/6/2018</t>
  </si>
  <si>
    <t>8.2. Hội nghị  tổng kết CCHC theo chỉ đạo của UBND thị xã</t>
  </si>
  <si>
    <t xml:space="preserve"> tháng 12 năm 2022</t>
  </si>
  <si>
    <t>(Ban hành kèm theo Quyết định số            /QĐ-UBND ngày          tháng          năm 2022 của Chủ tịch UBND thị Trảng Bàng)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</si>
</sst>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000"/>
    <numFmt numFmtId="187" formatCode="_(* #,##0.0_);_(* \(#,##0.0\);_(* &quot;-&quot;??_);_(@_)"/>
    <numFmt numFmtId="188" formatCode="_(* #,##0_);_(* \(#,##0\);_(* &quot;-&quot;??_);_(@_)"/>
    <numFmt numFmtId="189" formatCode="_(* #,##0.000_);_(* \(#,##0.000\);_(* &quot;-&quot;??_);_(@_)"/>
    <numFmt numFmtId="190" formatCode="_(* #,##0.0000_);_(* \(#,##0.0000\);_(* &quot;-&quot;??_);_(@_)"/>
  </numFmts>
  <fonts count="50">
    <font>
      <sz val="12"/>
      <name val="Times New Roman"/>
      <family val="0"/>
    </font>
    <font>
      <u val="single"/>
      <sz val="12"/>
      <color indexed="12"/>
      <name val="Times New Roman"/>
      <family val="1"/>
    </font>
    <font>
      <u val="single"/>
      <sz val="12"/>
      <color indexed="36"/>
      <name val="Times New Roman"/>
      <family val="1"/>
    </font>
    <font>
      <sz val="8"/>
      <name val="Times New Roman"/>
      <family val="1"/>
    </font>
    <font>
      <b/>
      <sz val="10"/>
      <name val="Times New Roman"/>
      <family val="1"/>
    </font>
    <font>
      <sz val="10"/>
      <name val="Times New Roman"/>
      <family val="1"/>
    </font>
    <font>
      <i/>
      <sz val="10"/>
      <name val="Times New Roman"/>
      <family val="1"/>
    </font>
    <font>
      <b/>
      <sz val="8"/>
      <name val="Times New Roman"/>
      <family val="1"/>
    </font>
    <font>
      <sz val="9"/>
      <name val="Times New Roman"/>
      <family val="1"/>
    </font>
    <font>
      <sz val="6"/>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56"/>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1"/>
      <color rgb="FF001A33"/>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8">
    <xf numFmtId="0" fontId="0" fillId="0" borderId="0" xfId="0" applyAlignment="1">
      <alignment/>
    </xf>
    <xf numFmtId="0" fontId="4" fillId="0" borderId="10" xfId="0" applyFont="1" applyFill="1" applyBorder="1" applyAlignment="1">
      <alignment horizontal="center" vertical="center" wrapText="1"/>
    </xf>
    <xf numFmtId="0" fontId="5" fillId="0" borderId="0" xfId="0" applyFont="1" applyFill="1" applyAlignment="1">
      <alignment/>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88" fontId="5" fillId="0" borderId="10" xfId="42"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quotePrefix="1">
      <alignment horizontal="left" vertical="center" wrapText="1"/>
    </xf>
    <xf numFmtId="0" fontId="5" fillId="0" borderId="10" xfId="0" applyFont="1" applyFill="1" applyBorder="1" applyAlignment="1">
      <alignment horizontal="center" vertical="center"/>
    </xf>
    <xf numFmtId="188" fontId="5" fillId="0" borderId="10" xfId="42"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center" vertical="center"/>
    </xf>
    <xf numFmtId="0" fontId="3" fillId="0" borderId="0" xfId="0" applyFont="1" applyFill="1" applyBorder="1" applyAlignment="1">
      <alignment/>
    </xf>
    <xf numFmtId="0" fontId="5" fillId="0" borderId="10" xfId="0" applyFont="1" applyFill="1" applyBorder="1" applyAlignment="1">
      <alignment horizontal="left" vertical="center"/>
    </xf>
    <xf numFmtId="0" fontId="5" fillId="0" borderId="10" xfId="0" applyFont="1" applyFill="1" applyBorder="1" applyAlignment="1" quotePrefix="1">
      <alignment horizontal="center" vertical="center" wrapText="1"/>
    </xf>
    <xf numFmtId="0" fontId="3" fillId="0" borderId="10" xfId="0" applyFont="1" applyFill="1" applyBorder="1" applyAlignment="1">
      <alignment vertical="center" wrapText="1"/>
    </xf>
    <xf numFmtId="188" fontId="5" fillId="0" borderId="10" xfId="42" applyNumberFormat="1" applyFont="1" applyFill="1" applyBorder="1" applyAlignment="1">
      <alignment horizontal="left" vertical="center" wrapText="1"/>
    </xf>
    <xf numFmtId="0" fontId="5" fillId="0" borderId="10" xfId="0" applyFont="1" applyFill="1" applyBorder="1" applyAlignment="1">
      <alignment vertical="center" wrapText="1"/>
    </xf>
    <xf numFmtId="0" fontId="8" fillId="0" borderId="10" xfId="0" applyFont="1" applyFill="1" applyBorder="1" applyAlignment="1" quotePrefix="1">
      <alignment horizontal="left" vertical="center" wrapText="1"/>
    </xf>
    <xf numFmtId="188" fontId="7" fillId="0" borderId="10" xfId="42"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quotePrefix="1">
      <alignment vertical="center" wrapText="1"/>
    </xf>
    <xf numFmtId="0" fontId="4" fillId="0" borderId="10" xfId="0" applyFont="1" applyFill="1" applyBorder="1" applyAlignment="1">
      <alignment vertical="center" wrapText="1"/>
    </xf>
    <xf numFmtId="0" fontId="5" fillId="33" borderId="10" xfId="0" applyFont="1" applyFill="1" applyBorder="1" applyAlignment="1">
      <alignment horizontal="left" vertical="center" wrapText="1"/>
    </xf>
    <xf numFmtId="0" fontId="4"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Alignment="1">
      <alignment horizontal="left"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3" fontId="48" fillId="0" borderId="10" xfId="0" applyNumberFormat="1" applyFont="1" applyFill="1" applyBorder="1" applyAlignment="1">
      <alignment horizontal="center" vertical="center" wrapText="1"/>
    </xf>
    <xf numFmtId="0" fontId="5" fillId="0" borderId="10" xfId="0" applyFont="1" applyFill="1" applyBorder="1" applyAlignment="1">
      <alignment horizontal="center"/>
    </xf>
    <xf numFmtId="0" fontId="3" fillId="0" borderId="10" xfId="0" applyFont="1" applyFill="1" applyBorder="1" applyAlignment="1">
      <alignment/>
    </xf>
    <xf numFmtId="188" fontId="5" fillId="33" borderId="10" xfId="42"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0" xfId="0" applyAlignment="1">
      <alignment vertical="center"/>
    </xf>
    <xf numFmtId="188" fontId="0" fillId="0" borderId="0" xfId="42" applyNumberFormat="1" applyFont="1" applyAlignment="1">
      <alignment vertical="center"/>
    </xf>
    <xf numFmtId="188" fontId="0" fillId="0" borderId="0" xfId="0" applyNumberFormat="1" applyAlignment="1">
      <alignment vertical="center"/>
    </xf>
    <xf numFmtId="0" fontId="10" fillId="0" borderId="10" xfId="0" applyFont="1" applyBorder="1" applyAlignment="1">
      <alignment vertical="center"/>
    </xf>
    <xf numFmtId="0" fontId="10" fillId="0" borderId="0" xfId="0" applyFont="1" applyAlignment="1">
      <alignment vertical="center"/>
    </xf>
    <xf numFmtId="3" fontId="0" fillId="0" borderId="10" xfId="0" applyNumberFormat="1" applyBorder="1" applyAlignment="1">
      <alignment horizontal="center" vertical="center"/>
    </xf>
    <xf numFmtId="3" fontId="10" fillId="0" borderId="10" xfId="0" applyNumberFormat="1" applyFont="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11" fillId="0" borderId="0" xfId="0" applyFont="1" applyBorder="1" applyAlignment="1">
      <alignment vertical="center" wrapText="1"/>
    </xf>
    <xf numFmtId="188" fontId="5" fillId="33" borderId="10" xfId="42"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10" fillId="0" borderId="12"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0" fillId="0" borderId="10" xfId="0" applyFont="1" applyBorder="1" applyAlignment="1">
      <alignment horizontal="left" vertical="center" wrapText="1"/>
    </xf>
    <xf numFmtId="3" fontId="10" fillId="0" borderId="10" xfId="0" applyNumberFormat="1" applyFont="1" applyBorder="1" applyAlignment="1">
      <alignment vertical="center"/>
    </xf>
    <xf numFmtId="0" fontId="10" fillId="0" borderId="12" xfId="0" applyFont="1" applyBorder="1" applyAlignment="1">
      <alignment vertical="center" wrapText="1"/>
    </xf>
    <xf numFmtId="0" fontId="10" fillId="0" borderId="0" xfId="0" applyFont="1" applyAlignment="1">
      <alignment horizontal="center" vertical="center"/>
    </xf>
    <xf numFmtId="0" fontId="0" fillId="0" borderId="11" xfId="0" applyFont="1" applyBorder="1" applyAlignment="1">
      <alignment horizontal="center" vertical="center"/>
    </xf>
    <xf numFmtId="3" fontId="0" fillId="0" borderId="10" xfId="0" applyNumberFormat="1" applyBorder="1" applyAlignment="1">
      <alignment vertical="center"/>
    </xf>
    <xf numFmtId="0" fontId="10" fillId="0" borderId="0" xfId="0" applyFont="1" applyAlignment="1">
      <alignment/>
    </xf>
    <xf numFmtId="0" fontId="10" fillId="0" borderId="0" xfId="0" applyFont="1" applyBorder="1" applyAlignment="1">
      <alignment horizontal="center" vertical="center" wrapText="1"/>
    </xf>
    <xf numFmtId="3" fontId="0" fillId="0" borderId="0" xfId="0" applyNumberFormat="1" applyAlignment="1">
      <alignment/>
    </xf>
    <xf numFmtId="0" fontId="0" fillId="0" borderId="0" xfId="0" applyBorder="1" applyAlignment="1">
      <alignment horizontal="center" vertical="center"/>
    </xf>
    <xf numFmtId="3" fontId="10" fillId="0" borderId="0" xfId="0" applyNumberFormat="1" applyFont="1" applyAlignment="1">
      <alignment horizontal="center" vertical="center"/>
    </xf>
    <xf numFmtId="0" fontId="10" fillId="0" borderId="0" xfId="0" applyFont="1" applyAlignment="1">
      <alignment horizontal="center" vertical="center" wrapText="1"/>
    </xf>
    <xf numFmtId="3" fontId="10" fillId="0" borderId="10" xfId="0" applyNumberFormat="1" applyFont="1" applyBorder="1" applyAlignment="1">
      <alignment horizontal="center" vertical="center" wrapText="1"/>
    </xf>
    <xf numFmtId="3" fontId="0" fillId="0" borderId="10" xfId="0" applyNumberFormat="1" applyBorder="1" applyAlignment="1">
      <alignment/>
    </xf>
    <xf numFmtId="3" fontId="10" fillId="0" borderId="10" xfId="0" applyNumberFormat="1" applyFont="1" applyBorder="1" applyAlignment="1">
      <alignment/>
    </xf>
    <xf numFmtId="0" fontId="49" fillId="0" borderId="0" xfId="0" applyFont="1" applyAlignment="1">
      <alignment horizontal="left" vertical="center" wrapText="1"/>
    </xf>
    <xf numFmtId="0" fontId="0" fillId="0" borderId="10" xfId="0" applyFont="1" applyBorder="1" applyAlignment="1">
      <alignment/>
    </xf>
    <xf numFmtId="0" fontId="0" fillId="0" borderId="10" xfId="0" applyBorder="1" applyAlignment="1">
      <alignment wrapText="1"/>
    </xf>
    <xf numFmtId="0" fontId="0" fillId="0" borderId="10" xfId="0" applyBorder="1" applyAlignment="1">
      <alignment/>
    </xf>
    <xf numFmtId="0" fontId="0" fillId="0" borderId="10" xfId="0" applyFont="1" applyBorder="1" applyAlignment="1">
      <alignment wrapText="1"/>
    </xf>
    <xf numFmtId="0" fontId="10" fillId="0" borderId="10" xfId="0" applyFont="1" applyBorder="1" applyAlignment="1">
      <alignment/>
    </xf>
    <xf numFmtId="0" fontId="10" fillId="0" borderId="10" xfId="0" applyFont="1" applyBorder="1" applyAlignment="1">
      <alignment wrapText="1"/>
    </xf>
    <xf numFmtId="0" fontId="0" fillId="0" borderId="10" xfId="0" applyFont="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lignment horizontal="center" wrapText="1"/>
    </xf>
    <xf numFmtId="0" fontId="6" fillId="0" borderId="0" xfId="0" applyFont="1" applyFill="1" applyAlignment="1">
      <alignment horizontal="center"/>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3" fontId="0" fillId="0" borderId="10" xfId="0" applyNumberFormat="1" applyBorder="1" applyAlignment="1">
      <alignment horizontal="center" vertical="center"/>
    </xf>
    <xf numFmtId="3" fontId="10" fillId="0" borderId="10"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3" fontId="10" fillId="0" borderId="14" xfId="0" applyNumberFormat="1" applyFont="1" applyBorder="1" applyAlignment="1">
      <alignment horizontal="center" vertical="center"/>
    </xf>
    <xf numFmtId="3" fontId="10" fillId="0" borderId="15"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xf>
    <xf numFmtId="0" fontId="11" fillId="0" borderId="16"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left" wrapText="1"/>
    </xf>
    <xf numFmtId="0" fontId="0" fillId="0" borderId="10" xfId="0" applyFont="1" applyBorder="1" applyAlignment="1">
      <alignment horizontal="center" vertical="center" wrapText="1"/>
    </xf>
    <xf numFmtId="0" fontId="10"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3"/>
  <sheetViews>
    <sheetView tabSelected="1" zoomScale="110" zoomScaleNormal="110" zoomScalePageLayoutView="0" workbookViewId="0" topLeftCell="A1">
      <selection activeCell="A2" sqref="A2:J2"/>
    </sheetView>
  </sheetViews>
  <sheetFormatPr defaultColWidth="9.00390625" defaultRowHeight="15.75"/>
  <cols>
    <col min="1" max="1" width="7.00390625" style="10" customWidth="1"/>
    <col min="2" max="2" width="12.625" style="11" customWidth="1"/>
    <col min="3" max="3" width="34.75390625" style="11" customWidth="1"/>
    <col min="4" max="4" width="17.00390625" style="10" customWidth="1"/>
    <col min="5" max="5" width="10.875" style="10" customWidth="1"/>
    <col min="6" max="6" width="5.375" style="10" customWidth="1"/>
    <col min="7" max="7" width="4.625" style="10" customWidth="1"/>
    <col min="8" max="8" width="11.00390625" style="10" customWidth="1"/>
    <col min="9" max="9" width="10.625" style="12" customWidth="1"/>
    <col min="10" max="10" width="15.50390625" style="13" customWidth="1"/>
    <col min="11" max="16384" width="9.00390625" style="2" customWidth="1"/>
  </cols>
  <sheetData>
    <row r="1" spans="1:10" ht="30.75" customHeight="1">
      <c r="A1" s="93" t="s">
        <v>80</v>
      </c>
      <c r="B1" s="93"/>
      <c r="C1" s="93"/>
      <c r="D1" s="93"/>
      <c r="E1" s="93"/>
      <c r="F1" s="93"/>
      <c r="G1" s="93"/>
      <c r="H1" s="93"/>
      <c r="I1" s="93"/>
      <c r="J1" s="93"/>
    </row>
    <row r="2" spans="1:10" ht="18.75" customHeight="1">
      <c r="A2" s="94" t="s">
        <v>178</v>
      </c>
      <c r="B2" s="94"/>
      <c r="C2" s="94"/>
      <c r="D2" s="94"/>
      <c r="E2" s="94"/>
      <c r="F2" s="94"/>
      <c r="G2" s="94"/>
      <c r="H2" s="94"/>
      <c r="I2" s="94"/>
      <c r="J2" s="94"/>
    </row>
    <row r="3" ht="11.25" customHeight="1"/>
    <row r="4" spans="1:10" ht="27" customHeight="1">
      <c r="A4" s="88" t="s">
        <v>8</v>
      </c>
      <c r="B4" s="80" t="s">
        <v>9</v>
      </c>
      <c r="C4" s="88" t="s">
        <v>10</v>
      </c>
      <c r="D4" s="88" t="s">
        <v>12</v>
      </c>
      <c r="E4" s="88" t="s">
        <v>13</v>
      </c>
      <c r="F4" s="88"/>
      <c r="G4" s="88"/>
      <c r="H4" s="88" t="s">
        <v>11</v>
      </c>
      <c r="I4" s="88" t="s">
        <v>50</v>
      </c>
      <c r="J4" s="96" t="s">
        <v>19</v>
      </c>
    </row>
    <row r="5" spans="1:10" ht="39" customHeight="1">
      <c r="A5" s="88"/>
      <c r="B5" s="82"/>
      <c r="C5" s="88"/>
      <c r="D5" s="88"/>
      <c r="E5" s="88"/>
      <c r="F5" s="1" t="s">
        <v>29</v>
      </c>
      <c r="G5" s="1" t="s">
        <v>30</v>
      </c>
      <c r="H5" s="88"/>
      <c r="I5" s="88"/>
      <c r="J5" s="96"/>
    </row>
    <row r="6" spans="1:10" ht="56.25" customHeight="1">
      <c r="A6" s="88" t="s">
        <v>18</v>
      </c>
      <c r="B6" s="95" t="s">
        <v>66</v>
      </c>
      <c r="C6" s="3" t="s">
        <v>87</v>
      </c>
      <c r="D6" s="4" t="s">
        <v>88</v>
      </c>
      <c r="E6" s="4" t="s">
        <v>2</v>
      </c>
      <c r="F6" s="4" t="s">
        <v>27</v>
      </c>
      <c r="G6" s="4" t="s">
        <v>27</v>
      </c>
      <c r="H6" s="4" t="s">
        <v>51</v>
      </c>
      <c r="I6" s="5"/>
      <c r="J6" s="6"/>
    </row>
    <row r="7" spans="1:10" ht="48" customHeight="1">
      <c r="A7" s="88"/>
      <c r="B7" s="95"/>
      <c r="C7" s="3" t="s">
        <v>89</v>
      </c>
      <c r="D7" s="4" t="s">
        <v>88</v>
      </c>
      <c r="E7" s="4" t="s">
        <v>2</v>
      </c>
      <c r="F7" s="4"/>
      <c r="G7" s="4"/>
      <c r="H7" s="8"/>
      <c r="I7" s="9"/>
      <c r="J7" s="21"/>
    </row>
    <row r="8" spans="1:10" ht="33" customHeight="1">
      <c r="A8" s="88"/>
      <c r="B8" s="95"/>
      <c r="C8" s="3" t="s">
        <v>42</v>
      </c>
      <c r="D8" s="8"/>
      <c r="E8" s="8"/>
      <c r="F8" s="8" t="s">
        <v>27</v>
      </c>
      <c r="G8" s="8" t="s">
        <v>27</v>
      </c>
      <c r="H8" s="4" t="s">
        <v>51</v>
      </c>
      <c r="I8" s="8"/>
      <c r="J8" s="16"/>
    </row>
    <row r="9" spans="1:10" ht="24" customHeight="1">
      <c r="A9" s="88"/>
      <c r="B9" s="95"/>
      <c r="C9" s="14" t="s">
        <v>20</v>
      </c>
      <c r="D9" s="8"/>
      <c r="E9" s="8"/>
      <c r="F9" s="8"/>
      <c r="G9" s="8"/>
      <c r="H9" s="8"/>
      <c r="I9" s="8"/>
      <c r="J9" s="21"/>
    </row>
    <row r="10" spans="1:10" ht="43.5" customHeight="1">
      <c r="A10" s="88"/>
      <c r="B10" s="95"/>
      <c r="C10" s="7" t="s">
        <v>90</v>
      </c>
      <c r="D10" s="18" t="s">
        <v>40</v>
      </c>
      <c r="E10" s="5" t="s">
        <v>28</v>
      </c>
      <c r="F10" s="5" t="s">
        <v>27</v>
      </c>
      <c r="G10" s="5" t="s">
        <v>27</v>
      </c>
      <c r="H10" s="4" t="s">
        <v>52</v>
      </c>
      <c r="I10" s="9"/>
      <c r="J10" s="21"/>
    </row>
    <row r="11" spans="1:10" ht="49.5" customHeight="1">
      <c r="A11" s="88"/>
      <c r="B11" s="95"/>
      <c r="C11" s="7" t="s">
        <v>92</v>
      </c>
      <c r="D11" s="18" t="s">
        <v>91</v>
      </c>
      <c r="E11" s="5" t="s">
        <v>28</v>
      </c>
      <c r="F11" s="5" t="s">
        <v>27</v>
      </c>
      <c r="G11" s="5" t="s">
        <v>27</v>
      </c>
      <c r="H11" s="4" t="s">
        <v>52</v>
      </c>
      <c r="I11" s="9"/>
      <c r="J11" s="16"/>
    </row>
    <row r="12" spans="1:10" ht="67.5" customHeight="1">
      <c r="A12" s="88"/>
      <c r="B12" s="95"/>
      <c r="C12" s="7" t="s">
        <v>53</v>
      </c>
      <c r="D12" s="17" t="s">
        <v>93</v>
      </c>
      <c r="E12" s="17" t="s">
        <v>54</v>
      </c>
      <c r="F12" s="5" t="s">
        <v>27</v>
      </c>
      <c r="G12" s="5" t="s">
        <v>27</v>
      </c>
      <c r="H12" s="4"/>
      <c r="I12" s="9"/>
      <c r="J12" s="6"/>
    </row>
    <row r="13" spans="1:10" ht="66" customHeight="1">
      <c r="A13" s="80" t="s">
        <v>18</v>
      </c>
      <c r="B13" s="86" t="s">
        <v>67</v>
      </c>
      <c r="C13" s="7" t="s">
        <v>95</v>
      </c>
      <c r="D13" s="4" t="s">
        <v>94</v>
      </c>
      <c r="E13" s="5" t="s">
        <v>28</v>
      </c>
      <c r="F13" s="5" t="s">
        <v>27</v>
      </c>
      <c r="G13" s="5" t="s">
        <v>27</v>
      </c>
      <c r="H13" s="4" t="s">
        <v>55</v>
      </c>
      <c r="I13" s="9"/>
      <c r="J13" s="6"/>
    </row>
    <row r="14" spans="1:10" ht="63" customHeight="1">
      <c r="A14" s="81"/>
      <c r="B14" s="87"/>
      <c r="C14" s="7" t="s">
        <v>37</v>
      </c>
      <c r="D14" s="17" t="s">
        <v>93</v>
      </c>
      <c r="E14" s="5" t="s">
        <v>43</v>
      </c>
      <c r="F14" s="5" t="s">
        <v>27</v>
      </c>
      <c r="G14" s="5" t="s">
        <v>27</v>
      </c>
      <c r="H14" s="4" t="s">
        <v>56</v>
      </c>
      <c r="I14" s="9"/>
      <c r="J14" s="6"/>
    </row>
    <row r="15" spans="1:10" ht="46.5" customHeight="1">
      <c r="A15" s="81"/>
      <c r="B15" s="87"/>
      <c r="C15" s="3" t="s">
        <v>96</v>
      </c>
      <c r="E15" s="5" t="s">
        <v>43</v>
      </c>
      <c r="F15" s="4" t="s">
        <v>27</v>
      </c>
      <c r="G15" s="15"/>
      <c r="H15" s="31"/>
      <c r="I15" s="8"/>
      <c r="J15" s="6"/>
    </row>
    <row r="16" spans="1:10" ht="90.75" customHeight="1">
      <c r="A16" s="81"/>
      <c r="B16" s="87"/>
      <c r="C16" s="7" t="s">
        <v>68</v>
      </c>
      <c r="D16" s="4" t="s">
        <v>97</v>
      </c>
      <c r="E16" s="7" t="s">
        <v>99</v>
      </c>
      <c r="F16" s="4" t="s">
        <v>27</v>
      </c>
      <c r="G16" s="4" t="s">
        <v>27</v>
      </c>
      <c r="H16" s="4" t="s">
        <v>148</v>
      </c>
      <c r="I16" s="50">
        <v>5335000</v>
      </c>
      <c r="J16" s="6" t="s">
        <v>33</v>
      </c>
    </row>
    <row r="17" spans="1:10" ht="68.25" customHeight="1">
      <c r="A17" s="81"/>
      <c r="B17" s="87"/>
      <c r="C17" s="3" t="s">
        <v>98</v>
      </c>
      <c r="D17" s="4" t="s">
        <v>88</v>
      </c>
      <c r="E17" s="4" t="s">
        <v>2</v>
      </c>
      <c r="F17" s="4" t="s">
        <v>27</v>
      </c>
      <c r="G17" s="4" t="s">
        <v>27</v>
      </c>
      <c r="H17" s="4" t="s">
        <v>64</v>
      </c>
      <c r="I17" s="33">
        <v>2050000</v>
      </c>
      <c r="J17" s="90" t="s">
        <v>175</v>
      </c>
    </row>
    <row r="18" spans="1:10" ht="45.75" customHeight="1">
      <c r="A18" s="81"/>
      <c r="B18" s="87"/>
      <c r="C18" s="3" t="s">
        <v>100</v>
      </c>
      <c r="D18" s="4" t="s">
        <v>88</v>
      </c>
      <c r="E18" s="4" t="s">
        <v>2</v>
      </c>
      <c r="F18" s="4" t="s">
        <v>27</v>
      </c>
      <c r="G18" s="4"/>
      <c r="H18" s="4" t="s">
        <v>65</v>
      </c>
      <c r="I18" s="33">
        <v>9608320</v>
      </c>
      <c r="J18" s="91"/>
    </row>
    <row r="19" spans="1:10" ht="45.75" customHeight="1">
      <c r="A19" s="81"/>
      <c r="B19" s="87"/>
      <c r="C19" s="3" t="s">
        <v>61</v>
      </c>
      <c r="D19" s="4" t="s">
        <v>94</v>
      </c>
      <c r="E19" s="4" t="s">
        <v>2</v>
      </c>
      <c r="F19" s="4" t="s">
        <v>27</v>
      </c>
      <c r="G19" s="4"/>
      <c r="H19" s="4" t="s">
        <v>64</v>
      </c>
      <c r="I19" s="33"/>
      <c r="J19" s="91"/>
    </row>
    <row r="20" spans="1:10" ht="57.75" customHeight="1">
      <c r="A20" s="81"/>
      <c r="B20" s="87"/>
      <c r="C20" s="3" t="s">
        <v>101</v>
      </c>
      <c r="D20" s="4" t="s">
        <v>94</v>
      </c>
      <c r="E20" s="4" t="s">
        <v>2</v>
      </c>
      <c r="F20" s="4" t="s">
        <v>27</v>
      </c>
      <c r="G20" s="4"/>
      <c r="H20" s="4" t="s">
        <v>52</v>
      </c>
      <c r="I20" s="33"/>
      <c r="J20" s="92"/>
    </row>
    <row r="21" spans="1:10" ht="91.5" customHeight="1">
      <c r="A21" s="23"/>
      <c r="B21" s="3"/>
      <c r="C21" s="24" t="s">
        <v>102</v>
      </c>
      <c r="D21" s="7" t="s">
        <v>103</v>
      </c>
      <c r="E21" s="4" t="s">
        <v>2</v>
      </c>
      <c r="F21" s="4" t="s">
        <v>27</v>
      </c>
      <c r="G21" s="4" t="s">
        <v>27</v>
      </c>
      <c r="H21" s="4" t="s">
        <v>58</v>
      </c>
      <c r="I21" s="33"/>
      <c r="J21" s="22" t="s">
        <v>132</v>
      </c>
    </row>
    <row r="22" spans="1:10" ht="34.5" customHeight="1">
      <c r="A22" s="80" t="s">
        <v>18</v>
      </c>
      <c r="B22" s="86" t="s">
        <v>66</v>
      </c>
      <c r="C22" s="3" t="s">
        <v>62</v>
      </c>
      <c r="D22" s="7"/>
      <c r="E22" s="4"/>
      <c r="F22" s="4"/>
      <c r="G22" s="4"/>
      <c r="H22" s="4"/>
      <c r="I22" s="33"/>
      <c r="J22" s="16"/>
    </row>
    <row r="23" spans="1:10" ht="36" customHeight="1">
      <c r="A23" s="81"/>
      <c r="B23" s="87"/>
      <c r="C23" s="3" t="s">
        <v>81</v>
      </c>
      <c r="D23" s="4" t="s">
        <v>41</v>
      </c>
      <c r="E23" s="4" t="s">
        <v>2</v>
      </c>
      <c r="F23" s="5"/>
      <c r="G23" s="5"/>
      <c r="H23" s="4" t="s">
        <v>57</v>
      </c>
      <c r="I23" s="33">
        <f>8*30000*2</f>
        <v>480000</v>
      </c>
      <c r="J23" s="89" t="s">
        <v>21</v>
      </c>
    </row>
    <row r="24" spans="1:10" ht="39" customHeight="1">
      <c r="A24" s="81"/>
      <c r="B24" s="87"/>
      <c r="C24" s="3" t="s">
        <v>176</v>
      </c>
      <c r="D24" s="4" t="s">
        <v>41</v>
      </c>
      <c r="E24" s="4" t="s">
        <v>2</v>
      </c>
      <c r="F24" s="5" t="s">
        <v>27</v>
      </c>
      <c r="G24" s="5"/>
      <c r="H24" s="4" t="s">
        <v>177</v>
      </c>
      <c r="I24" s="33">
        <f>((30000*45)+300000)</f>
        <v>1650000</v>
      </c>
      <c r="J24" s="89"/>
    </row>
    <row r="25" spans="1:10" ht="23.25" customHeight="1">
      <c r="A25" s="81"/>
      <c r="B25" s="87"/>
      <c r="C25" s="3" t="s">
        <v>63</v>
      </c>
      <c r="D25" s="4"/>
      <c r="E25" s="5"/>
      <c r="F25" s="5" t="s">
        <v>27</v>
      </c>
      <c r="G25" s="5" t="s">
        <v>27</v>
      </c>
      <c r="H25" s="4"/>
      <c r="I25" s="33"/>
      <c r="J25" s="16" t="s">
        <v>22</v>
      </c>
    </row>
    <row r="26" spans="1:10" ht="46.5" customHeight="1">
      <c r="A26" s="81"/>
      <c r="B26" s="87"/>
      <c r="C26" s="3" t="s">
        <v>110</v>
      </c>
      <c r="D26" s="17" t="s">
        <v>88</v>
      </c>
      <c r="E26" s="4" t="s">
        <v>2</v>
      </c>
      <c r="F26" s="5" t="s">
        <v>27</v>
      </c>
      <c r="G26" s="5"/>
      <c r="H26" s="4" t="s">
        <v>57</v>
      </c>
      <c r="I26" s="33">
        <v>2050000</v>
      </c>
      <c r="J26" s="32"/>
    </row>
    <row r="27" spans="1:10" ht="119.25" customHeight="1">
      <c r="A27" s="80" t="s">
        <v>14</v>
      </c>
      <c r="B27" s="86" t="s">
        <v>32</v>
      </c>
      <c r="C27" s="3" t="s">
        <v>104</v>
      </c>
      <c r="D27" s="4" t="s">
        <v>2</v>
      </c>
      <c r="E27" s="4" t="s">
        <v>105</v>
      </c>
      <c r="F27" s="4" t="s">
        <v>27</v>
      </c>
      <c r="G27" s="4" t="s">
        <v>27</v>
      </c>
      <c r="H27" s="4" t="s">
        <v>57</v>
      </c>
      <c r="I27" s="4"/>
      <c r="J27" s="21"/>
    </row>
    <row r="28" spans="1:10" ht="75" customHeight="1">
      <c r="A28" s="82"/>
      <c r="B28" s="97"/>
      <c r="C28" s="3" t="s">
        <v>23</v>
      </c>
      <c r="D28" s="4" t="s">
        <v>2</v>
      </c>
      <c r="E28" s="4" t="s">
        <v>105</v>
      </c>
      <c r="F28" s="4" t="s">
        <v>27</v>
      </c>
      <c r="G28" s="4" t="s">
        <v>27</v>
      </c>
      <c r="H28" s="4" t="s">
        <v>57</v>
      </c>
      <c r="I28" s="5"/>
      <c r="J28" s="21"/>
    </row>
    <row r="29" spans="1:10" ht="66.75" customHeight="1">
      <c r="A29" s="80" t="s">
        <v>14</v>
      </c>
      <c r="B29" s="86" t="s">
        <v>0</v>
      </c>
      <c r="C29" s="3" t="s">
        <v>39</v>
      </c>
      <c r="D29" s="4" t="s">
        <v>2</v>
      </c>
      <c r="E29" s="4" t="s">
        <v>105</v>
      </c>
      <c r="F29" s="4" t="s">
        <v>27</v>
      </c>
      <c r="G29" s="4" t="s">
        <v>27</v>
      </c>
      <c r="H29" s="4" t="s">
        <v>57</v>
      </c>
      <c r="I29" s="5"/>
      <c r="J29" s="21"/>
    </row>
    <row r="30" spans="1:10" ht="73.5" customHeight="1">
      <c r="A30" s="81"/>
      <c r="B30" s="87"/>
      <c r="C30" s="3" t="s">
        <v>106</v>
      </c>
      <c r="D30" s="4" t="s">
        <v>2</v>
      </c>
      <c r="E30" s="4" t="s">
        <v>105</v>
      </c>
      <c r="F30" s="4" t="s">
        <v>27</v>
      </c>
      <c r="G30" s="4" t="s">
        <v>27</v>
      </c>
      <c r="H30" s="4" t="s">
        <v>57</v>
      </c>
      <c r="I30" s="5"/>
      <c r="J30" s="21"/>
    </row>
    <row r="31" spans="1:10" ht="81" customHeight="1">
      <c r="A31" s="81"/>
      <c r="B31" s="87"/>
      <c r="C31" s="3" t="s">
        <v>107</v>
      </c>
      <c r="D31" s="4" t="s">
        <v>1</v>
      </c>
      <c r="E31" s="4" t="s">
        <v>2</v>
      </c>
      <c r="F31" s="4" t="s">
        <v>27</v>
      </c>
      <c r="G31" s="4" t="s">
        <v>27</v>
      </c>
      <c r="H31" s="4" t="s">
        <v>57</v>
      </c>
      <c r="I31" s="4"/>
      <c r="J31" s="21"/>
    </row>
    <row r="32" spans="1:10" ht="76.5" customHeight="1">
      <c r="A32" s="81"/>
      <c r="B32" s="87"/>
      <c r="C32" s="3" t="s">
        <v>24</v>
      </c>
      <c r="D32" s="4" t="s">
        <v>105</v>
      </c>
      <c r="E32" s="4" t="s">
        <v>2</v>
      </c>
      <c r="F32" s="4" t="s">
        <v>27</v>
      </c>
      <c r="G32" s="4"/>
      <c r="H32" s="4" t="s">
        <v>57</v>
      </c>
      <c r="I32" s="5"/>
      <c r="J32" s="21"/>
    </row>
    <row r="33" spans="1:10" ht="76.5" customHeight="1">
      <c r="A33" s="82"/>
      <c r="B33" s="97"/>
      <c r="C33" s="3" t="s">
        <v>108</v>
      </c>
      <c r="D33" s="4" t="s">
        <v>2</v>
      </c>
      <c r="E33" s="4" t="s">
        <v>105</v>
      </c>
      <c r="F33" s="4" t="s">
        <v>27</v>
      </c>
      <c r="G33" s="4" t="s">
        <v>27</v>
      </c>
      <c r="H33" s="4" t="s">
        <v>57</v>
      </c>
      <c r="I33" s="5"/>
      <c r="J33" s="21"/>
    </row>
    <row r="34" spans="1:10" ht="44.25" customHeight="1">
      <c r="A34" s="80" t="s">
        <v>31</v>
      </c>
      <c r="B34" s="86" t="s">
        <v>35</v>
      </c>
      <c r="C34" s="3" t="s">
        <v>109</v>
      </c>
      <c r="D34" s="4" t="s">
        <v>97</v>
      </c>
      <c r="E34" s="4" t="s">
        <v>2</v>
      </c>
      <c r="F34" s="4"/>
      <c r="G34" s="4"/>
      <c r="H34" s="4" t="s">
        <v>57</v>
      </c>
      <c r="I34" s="5"/>
      <c r="J34" s="21"/>
    </row>
    <row r="35" spans="1:10" ht="94.5" customHeight="1">
      <c r="A35" s="81"/>
      <c r="B35" s="87"/>
      <c r="C35" s="3" t="s">
        <v>111</v>
      </c>
      <c r="D35" s="4" t="s">
        <v>112</v>
      </c>
      <c r="E35" s="4" t="s">
        <v>94</v>
      </c>
      <c r="F35" s="4" t="s">
        <v>27</v>
      </c>
      <c r="G35" s="4" t="s">
        <v>27</v>
      </c>
      <c r="H35" s="4" t="s">
        <v>57</v>
      </c>
      <c r="I35" s="5"/>
      <c r="J35" s="21"/>
    </row>
    <row r="36" spans="1:10" ht="69.75" customHeight="1">
      <c r="A36" s="81"/>
      <c r="B36" s="87"/>
      <c r="C36" s="3" t="s">
        <v>113</v>
      </c>
      <c r="D36" s="4" t="s">
        <v>97</v>
      </c>
      <c r="E36" s="4" t="s">
        <v>114</v>
      </c>
      <c r="F36" s="4" t="s">
        <v>27</v>
      </c>
      <c r="G36" s="4" t="s">
        <v>27</v>
      </c>
      <c r="H36" s="4" t="s">
        <v>57</v>
      </c>
      <c r="I36" s="5"/>
      <c r="J36" s="21"/>
    </row>
    <row r="37" spans="1:10" ht="42" customHeight="1">
      <c r="A37" s="81"/>
      <c r="B37" s="87"/>
      <c r="C37" s="3" t="s">
        <v>115</v>
      </c>
      <c r="D37" s="4" t="s">
        <v>94</v>
      </c>
      <c r="E37" s="4" t="s">
        <v>2</v>
      </c>
      <c r="F37" s="4" t="s">
        <v>27</v>
      </c>
      <c r="G37" s="4"/>
      <c r="H37" s="4" t="s">
        <v>57</v>
      </c>
      <c r="I37" s="4"/>
      <c r="J37" s="21"/>
    </row>
    <row r="38" spans="1:10" ht="20.25" customHeight="1">
      <c r="A38" s="81"/>
      <c r="B38" s="87"/>
      <c r="C38" s="3" t="s">
        <v>116</v>
      </c>
      <c r="D38" s="4"/>
      <c r="E38" s="4"/>
      <c r="F38" s="4"/>
      <c r="G38" s="4"/>
      <c r="H38" s="4"/>
      <c r="I38" s="4"/>
      <c r="J38" s="21"/>
    </row>
    <row r="39" spans="1:10" ht="42.75" customHeight="1">
      <c r="A39" s="81"/>
      <c r="B39" s="87"/>
      <c r="C39" s="3" t="s">
        <v>117</v>
      </c>
      <c r="D39" s="4" t="s">
        <v>112</v>
      </c>
      <c r="E39" s="9" t="s">
        <v>6</v>
      </c>
      <c r="F39" s="9" t="s">
        <v>27</v>
      </c>
      <c r="G39" s="9" t="s">
        <v>27</v>
      </c>
      <c r="H39" s="4" t="s">
        <v>57</v>
      </c>
      <c r="I39" s="9"/>
      <c r="J39" s="89"/>
    </row>
    <row r="40" spans="1:10" ht="45" customHeight="1">
      <c r="A40" s="81"/>
      <c r="B40" s="87"/>
      <c r="C40" s="3" t="s">
        <v>118</v>
      </c>
      <c r="D40" s="4" t="s">
        <v>94</v>
      </c>
      <c r="E40" s="3"/>
      <c r="F40" s="3" t="s">
        <v>27</v>
      </c>
      <c r="G40" s="3"/>
      <c r="H40" s="4" t="s">
        <v>57</v>
      </c>
      <c r="I40" s="17"/>
      <c r="J40" s="89"/>
    </row>
    <row r="41" spans="1:10" ht="45.75" customHeight="1">
      <c r="A41" s="81"/>
      <c r="B41" s="87"/>
      <c r="C41" s="3" t="s">
        <v>119</v>
      </c>
      <c r="D41" s="4" t="s">
        <v>94</v>
      </c>
      <c r="E41" s="4"/>
      <c r="F41" s="4"/>
      <c r="G41" s="4"/>
      <c r="H41" s="4" t="s">
        <v>57</v>
      </c>
      <c r="I41" s="5"/>
      <c r="J41" s="89"/>
    </row>
    <row r="42" spans="1:10" ht="47.25" customHeight="1">
      <c r="A42" s="81"/>
      <c r="B42" s="87"/>
      <c r="C42" s="3" t="s">
        <v>120</v>
      </c>
      <c r="D42" s="4" t="s">
        <v>94</v>
      </c>
      <c r="E42" s="4" t="s">
        <v>15</v>
      </c>
      <c r="F42" s="4" t="s">
        <v>27</v>
      </c>
      <c r="G42" s="4" t="s">
        <v>27</v>
      </c>
      <c r="H42" s="4" t="s">
        <v>57</v>
      </c>
      <c r="I42" s="5"/>
      <c r="J42" s="6"/>
    </row>
    <row r="43" spans="1:10" ht="52.5" customHeight="1">
      <c r="A43" s="25"/>
      <c r="B43" s="26"/>
      <c r="C43" s="3" t="s">
        <v>122</v>
      </c>
      <c r="D43" s="4" t="s">
        <v>112</v>
      </c>
      <c r="E43" s="4" t="s">
        <v>121</v>
      </c>
      <c r="F43" s="4" t="s">
        <v>27</v>
      </c>
      <c r="G43" s="4" t="s">
        <v>27</v>
      </c>
      <c r="H43" s="4" t="s">
        <v>74</v>
      </c>
      <c r="I43" s="5"/>
      <c r="J43" s="6"/>
    </row>
    <row r="44" spans="1:10" ht="122.25" customHeight="1">
      <c r="A44" s="80" t="s">
        <v>45</v>
      </c>
      <c r="B44" s="86" t="s">
        <v>34</v>
      </c>
      <c r="C44" s="3" t="s">
        <v>38</v>
      </c>
      <c r="D44" s="4" t="s">
        <v>123</v>
      </c>
      <c r="E44" s="4" t="s">
        <v>4</v>
      </c>
      <c r="F44" s="4" t="s">
        <v>27</v>
      </c>
      <c r="G44" s="4" t="s">
        <v>27</v>
      </c>
      <c r="H44" s="4" t="s">
        <v>57</v>
      </c>
      <c r="I44" s="4"/>
      <c r="J44" s="21"/>
    </row>
    <row r="45" spans="1:10" ht="44.25" customHeight="1">
      <c r="A45" s="81"/>
      <c r="B45" s="87"/>
      <c r="C45" s="29" t="s">
        <v>86</v>
      </c>
      <c r="D45" s="28" t="s">
        <v>94</v>
      </c>
      <c r="E45" s="28" t="s">
        <v>4</v>
      </c>
      <c r="F45" s="28"/>
      <c r="G45" s="28"/>
      <c r="H45" s="28" t="s">
        <v>64</v>
      </c>
      <c r="I45" s="30"/>
      <c r="J45" s="21"/>
    </row>
    <row r="46" spans="1:10" ht="81" customHeight="1">
      <c r="A46" s="81"/>
      <c r="B46" s="87"/>
      <c r="C46" s="3" t="s">
        <v>124</v>
      </c>
      <c r="D46" s="19" t="s">
        <v>125</v>
      </c>
      <c r="E46" s="4" t="s">
        <v>25</v>
      </c>
      <c r="F46" s="4"/>
      <c r="G46" s="4"/>
      <c r="H46" s="4" t="s">
        <v>26</v>
      </c>
      <c r="I46" s="4"/>
      <c r="J46" s="21"/>
    </row>
    <row r="47" spans="1:10" ht="92.25" customHeight="1">
      <c r="A47" s="81"/>
      <c r="B47" s="87"/>
      <c r="C47" s="3" t="s">
        <v>85</v>
      </c>
      <c r="D47" s="4" t="s">
        <v>15</v>
      </c>
      <c r="E47" s="4" t="s">
        <v>25</v>
      </c>
      <c r="F47" s="4" t="s">
        <v>27</v>
      </c>
      <c r="G47" s="4" t="s">
        <v>27</v>
      </c>
      <c r="H47" s="4" t="s">
        <v>57</v>
      </c>
      <c r="I47" s="4"/>
      <c r="J47" s="21"/>
    </row>
    <row r="48" spans="1:10" ht="156.75" customHeight="1">
      <c r="A48" s="80" t="s">
        <v>46</v>
      </c>
      <c r="B48" s="3" t="s">
        <v>44</v>
      </c>
      <c r="C48" s="3" t="s">
        <v>60</v>
      </c>
      <c r="D48" s="4" t="s">
        <v>88</v>
      </c>
      <c r="E48" s="4" t="s">
        <v>2</v>
      </c>
      <c r="F48" s="4" t="s">
        <v>27</v>
      </c>
      <c r="G48" s="4"/>
      <c r="H48" s="4" t="s">
        <v>57</v>
      </c>
      <c r="I48" s="4"/>
      <c r="J48" s="21"/>
    </row>
    <row r="49" spans="1:10" ht="75.75" customHeight="1">
      <c r="A49" s="81"/>
      <c r="B49" s="3" t="s">
        <v>48</v>
      </c>
      <c r="C49" s="3" t="s">
        <v>3</v>
      </c>
      <c r="D49" s="4" t="s">
        <v>88</v>
      </c>
      <c r="E49" s="4" t="s">
        <v>25</v>
      </c>
      <c r="F49" s="4" t="s">
        <v>27</v>
      </c>
      <c r="G49" s="4" t="s">
        <v>27</v>
      </c>
      <c r="H49" s="4" t="s">
        <v>57</v>
      </c>
      <c r="I49" s="5"/>
      <c r="J49" s="21"/>
    </row>
    <row r="50" spans="1:10" ht="60.75" customHeight="1">
      <c r="A50" s="81"/>
      <c r="B50" s="95" t="s">
        <v>47</v>
      </c>
      <c r="C50" s="3" t="s">
        <v>76</v>
      </c>
      <c r="D50" s="4" t="s">
        <v>88</v>
      </c>
      <c r="E50" s="8"/>
      <c r="F50" s="4" t="s">
        <v>27</v>
      </c>
      <c r="G50" s="4" t="s">
        <v>27</v>
      </c>
      <c r="H50" s="4" t="s">
        <v>57</v>
      </c>
      <c r="I50" s="4"/>
      <c r="J50" s="21"/>
    </row>
    <row r="51" spans="1:10" ht="57.75" customHeight="1">
      <c r="A51" s="81"/>
      <c r="B51" s="95"/>
      <c r="C51" s="3" t="s">
        <v>126</v>
      </c>
      <c r="D51" s="4" t="s">
        <v>25</v>
      </c>
      <c r="E51" s="4" t="s">
        <v>88</v>
      </c>
      <c r="F51" s="4" t="s">
        <v>27</v>
      </c>
      <c r="G51" s="4"/>
      <c r="H51" s="4" t="s">
        <v>57</v>
      </c>
      <c r="I51" s="4"/>
      <c r="J51" s="21"/>
    </row>
    <row r="52" spans="1:10" ht="59.25" customHeight="1">
      <c r="A52" s="81"/>
      <c r="B52" s="95"/>
      <c r="C52" s="3" t="s">
        <v>127</v>
      </c>
      <c r="D52" s="4" t="s">
        <v>25</v>
      </c>
      <c r="E52" s="4" t="s">
        <v>88</v>
      </c>
      <c r="F52" s="4" t="s">
        <v>27</v>
      </c>
      <c r="G52" s="4"/>
      <c r="H52" s="4" t="s">
        <v>57</v>
      </c>
      <c r="I52" s="4"/>
      <c r="J52" s="21"/>
    </row>
    <row r="53" spans="1:10" ht="46.5" customHeight="1">
      <c r="A53" s="82"/>
      <c r="B53" s="95"/>
      <c r="C53" s="3" t="s">
        <v>77</v>
      </c>
      <c r="D53" s="4" t="s">
        <v>88</v>
      </c>
      <c r="E53" s="4" t="s">
        <v>25</v>
      </c>
      <c r="F53" s="4" t="s">
        <v>27</v>
      </c>
      <c r="G53" s="4"/>
      <c r="H53" s="4" t="s">
        <v>57</v>
      </c>
      <c r="I53" s="4"/>
      <c r="J53" s="21"/>
    </row>
    <row r="54" spans="1:10" ht="85.5" customHeight="1">
      <c r="A54" s="80" t="s">
        <v>16</v>
      </c>
      <c r="B54" s="3" t="s">
        <v>82</v>
      </c>
      <c r="C54" s="3" t="s">
        <v>5</v>
      </c>
      <c r="D54" s="4" t="s">
        <v>128</v>
      </c>
      <c r="E54" s="4" t="s">
        <v>2</v>
      </c>
      <c r="F54" s="4" t="s">
        <v>27</v>
      </c>
      <c r="G54" s="4" t="s">
        <v>27</v>
      </c>
      <c r="H54" s="4" t="s">
        <v>57</v>
      </c>
      <c r="I54" s="4"/>
      <c r="J54" s="21"/>
    </row>
    <row r="55" spans="1:10" ht="73.5" customHeight="1">
      <c r="A55" s="81"/>
      <c r="B55" s="3" t="s">
        <v>83</v>
      </c>
      <c r="C55" s="3" t="s">
        <v>7</v>
      </c>
      <c r="D55" s="4" t="s">
        <v>128</v>
      </c>
      <c r="E55" s="4" t="s">
        <v>2</v>
      </c>
      <c r="F55" s="4" t="s">
        <v>27</v>
      </c>
      <c r="G55" s="4" t="s">
        <v>27</v>
      </c>
      <c r="H55" s="4" t="s">
        <v>57</v>
      </c>
      <c r="I55" s="4"/>
      <c r="J55" s="21"/>
    </row>
    <row r="56" spans="1:10" ht="91.5" customHeight="1">
      <c r="A56" s="81"/>
      <c r="B56" s="3" t="s">
        <v>75</v>
      </c>
      <c r="C56" s="3" t="s">
        <v>84</v>
      </c>
      <c r="D56" s="4" t="s">
        <v>128</v>
      </c>
      <c r="E56" s="4" t="s">
        <v>2</v>
      </c>
      <c r="F56" s="4" t="s">
        <v>27</v>
      </c>
      <c r="G56" s="4" t="s">
        <v>27</v>
      </c>
      <c r="H56" s="4" t="s">
        <v>57</v>
      </c>
      <c r="I56" s="4"/>
      <c r="J56" s="21"/>
    </row>
    <row r="57" spans="1:10" ht="37.5" customHeight="1">
      <c r="A57" s="80" t="s">
        <v>59</v>
      </c>
      <c r="B57" s="83" t="s">
        <v>69</v>
      </c>
      <c r="C57" s="18" t="s">
        <v>78</v>
      </c>
      <c r="D57" s="4" t="s">
        <v>94</v>
      </c>
      <c r="E57" s="4"/>
      <c r="F57" s="4" t="s">
        <v>27</v>
      </c>
      <c r="G57" s="4" t="s">
        <v>27</v>
      </c>
      <c r="H57" s="4" t="s">
        <v>57</v>
      </c>
      <c r="I57" s="5"/>
      <c r="J57" s="16"/>
    </row>
    <row r="58" spans="1:10" ht="35.25" customHeight="1">
      <c r="A58" s="81"/>
      <c r="B58" s="84"/>
      <c r="C58" s="18" t="s">
        <v>79</v>
      </c>
      <c r="D58" s="4" t="s">
        <v>94</v>
      </c>
      <c r="E58" s="8"/>
      <c r="F58" s="4" t="s">
        <v>27</v>
      </c>
      <c r="G58" s="4" t="s">
        <v>27</v>
      </c>
      <c r="H58" s="4" t="s">
        <v>52</v>
      </c>
      <c r="I58" s="5"/>
      <c r="J58" s="16"/>
    </row>
    <row r="59" spans="1:10" ht="50.25" customHeight="1">
      <c r="A59" s="81"/>
      <c r="B59" s="84"/>
      <c r="C59" s="18" t="s">
        <v>129</v>
      </c>
      <c r="D59" s="4" t="s">
        <v>94</v>
      </c>
      <c r="E59" s="4" t="s">
        <v>2</v>
      </c>
      <c r="F59" s="4"/>
      <c r="G59" s="4"/>
      <c r="H59" s="4"/>
      <c r="I59" s="5"/>
      <c r="J59" s="16"/>
    </row>
    <row r="60" spans="1:10" ht="54.75" customHeight="1">
      <c r="A60" s="82"/>
      <c r="B60" s="85"/>
      <c r="C60" s="3" t="s">
        <v>130</v>
      </c>
      <c r="D60" s="4" t="s">
        <v>94</v>
      </c>
      <c r="E60" s="4" t="s">
        <v>131</v>
      </c>
      <c r="F60" s="4" t="s">
        <v>27</v>
      </c>
      <c r="G60" s="4" t="s">
        <v>27</v>
      </c>
      <c r="H60" s="4" t="s">
        <v>57</v>
      </c>
      <c r="I60" s="5"/>
      <c r="J60" s="21"/>
    </row>
    <row r="61" spans="1:10" ht="54.75" customHeight="1">
      <c r="A61" s="80" t="s">
        <v>71</v>
      </c>
      <c r="B61" s="86" t="s">
        <v>70</v>
      </c>
      <c r="C61" s="18" t="s">
        <v>72</v>
      </c>
      <c r="D61" s="4" t="s">
        <v>36</v>
      </c>
      <c r="E61" s="4" t="s">
        <v>94</v>
      </c>
      <c r="F61" s="4" t="s">
        <v>27</v>
      </c>
      <c r="G61" s="4" t="s">
        <v>27</v>
      </c>
      <c r="H61" s="4" t="s">
        <v>57</v>
      </c>
      <c r="I61" s="5" t="s">
        <v>49</v>
      </c>
      <c r="J61" s="21"/>
    </row>
    <row r="62" spans="1:10" ht="54.75" customHeight="1">
      <c r="A62" s="81"/>
      <c r="B62" s="87"/>
      <c r="C62" s="18" t="s">
        <v>73</v>
      </c>
      <c r="D62" s="4" t="s">
        <v>94</v>
      </c>
      <c r="E62" s="4"/>
      <c r="F62" s="4" t="s">
        <v>27</v>
      </c>
      <c r="G62" s="4" t="s">
        <v>27</v>
      </c>
      <c r="H62" s="4" t="s">
        <v>57</v>
      </c>
      <c r="I62" s="5" t="s">
        <v>49</v>
      </c>
      <c r="J62" s="21"/>
    </row>
    <row r="63" spans="1:10" ht="25.5" customHeight="1">
      <c r="A63" s="88" t="s">
        <v>17</v>
      </c>
      <c r="B63" s="88"/>
      <c r="C63" s="88"/>
      <c r="D63" s="88"/>
      <c r="E63" s="88"/>
      <c r="F63" s="88"/>
      <c r="G63" s="88"/>
      <c r="H63" s="88"/>
      <c r="I63" s="20">
        <f>SUM(I6:I59)</f>
        <v>21173320</v>
      </c>
      <c r="J63" s="21"/>
    </row>
    <row r="64" ht="12.75">
      <c r="B64" s="27"/>
    </row>
    <row r="65" ht="12.75">
      <c r="B65" s="27"/>
    </row>
    <row r="66" ht="12.75">
      <c r="B66" s="27"/>
    </row>
    <row r="67" ht="12.75">
      <c r="B67" s="27"/>
    </row>
    <row r="68" ht="12.75">
      <c r="B68" s="27"/>
    </row>
    <row r="69" ht="12.75">
      <c r="B69" s="27"/>
    </row>
    <row r="70" ht="12.75">
      <c r="B70" s="27"/>
    </row>
    <row r="71" ht="12.75">
      <c r="B71" s="27"/>
    </row>
    <row r="72" ht="12.75">
      <c r="B72" s="27"/>
    </row>
    <row r="73" ht="12.75">
      <c r="B73" s="27"/>
    </row>
  </sheetData>
  <sheetProtection/>
  <mergeCells count="38">
    <mergeCell ref="A48:A53"/>
    <mergeCell ref="B36:B42"/>
    <mergeCell ref="A13:A20"/>
    <mergeCell ref="B13:B20"/>
    <mergeCell ref="B27:B28"/>
    <mergeCell ref="A27:A28"/>
    <mergeCell ref="B29:B33"/>
    <mergeCell ref="A29:A33"/>
    <mergeCell ref="A63:H63"/>
    <mergeCell ref="J23:J24"/>
    <mergeCell ref="A1:J1"/>
    <mergeCell ref="A2:J2"/>
    <mergeCell ref="B6:B12"/>
    <mergeCell ref="A6:A12"/>
    <mergeCell ref="B50:B53"/>
    <mergeCell ref="J4:J5"/>
    <mergeCell ref="A34:A35"/>
    <mergeCell ref="A36:A42"/>
    <mergeCell ref="E4:E5"/>
    <mergeCell ref="F4:G4"/>
    <mergeCell ref="D4:D5"/>
    <mergeCell ref="J39:J41"/>
    <mergeCell ref="B4:B5"/>
    <mergeCell ref="A4:A5"/>
    <mergeCell ref="H4:H5"/>
    <mergeCell ref="I4:I5"/>
    <mergeCell ref="C4:C5"/>
    <mergeCell ref="J17:J20"/>
    <mergeCell ref="A57:A60"/>
    <mergeCell ref="B57:B60"/>
    <mergeCell ref="B22:B26"/>
    <mergeCell ref="B34:B35"/>
    <mergeCell ref="B61:B62"/>
    <mergeCell ref="A61:A62"/>
    <mergeCell ref="A44:A47"/>
    <mergeCell ref="B44:B47"/>
    <mergeCell ref="A22:A26"/>
    <mergeCell ref="A54:A56"/>
  </mergeCells>
  <printOptions/>
  <pageMargins left="0.2362204724409449" right="0" top="0.31496062992125984" bottom="0.1968503937007874" header="0.2362204724409449" footer="0.03937007874015748"/>
  <pageSetup horizontalDpi="600" verticalDpi="600" orientation="landscape" paperSize="9"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2:K27"/>
  <sheetViews>
    <sheetView zoomScalePageLayoutView="0" workbookViewId="0" topLeftCell="A1">
      <selection activeCell="E25" sqref="E25"/>
    </sheetView>
  </sheetViews>
  <sheetFormatPr defaultColWidth="9.00390625" defaultRowHeight="15.75"/>
  <cols>
    <col min="1" max="1" width="7.125" style="47" customWidth="1"/>
    <col min="2" max="2" width="40.00390625" style="0" customWidth="1"/>
    <col min="3" max="3" width="16.375" style="46" customWidth="1"/>
    <col min="4" max="4" width="17.625" style="47" customWidth="1"/>
    <col min="5" max="5" width="22.625" style="47" customWidth="1"/>
    <col min="9" max="9" width="13.75390625" style="0" bestFit="1" customWidth="1"/>
    <col min="11" max="11" width="10.125" style="0" bestFit="1" customWidth="1"/>
  </cols>
  <sheetData>
    <row r="2" spans="1:4" ht="15.75">
      <c r="A2" s="106" t="s">
        <v>133</v>
      </c>
      <c r="B2" s="106"/>
      <c r="C2" s="106"/>
      <c r="D2" s="106"/>
    </row>
    <row r="3" spans="1:5" ht="32.25" customHeight="1">
      <c r="A3" s="107" t="s">
        <v>157</v>
      </c>
      <c r="B3" s="107"/>
      <c r="C3" s="107"/>
      <c r="D3" s="107"/>
      <c r="E3" s="107"/>
    </row>
    <row r="4" spans="1:5" ht="23.25" customHeight="1">
      <c r="A4" s="111" t="s">
        <v>159</v>
      </c>
      <c r="B4" s="109" t="s">
        <v>8</v>
      </c>
      <c r="C4" s="108" t="s">
        <v>158</v>
      </c>
      <c r="D4" s="108"/>
      <c r="E4" s="100" t="s">
        <v>149</v>
      </c>
    </row>
    <row r="5" spans="1:5" s="43" customFormat="1" ht="15.75" customHeight="1">
      <c r="A5" s="112"/>
      <c r="B5" s="110"/>
      <c r="C5" s="45" t="s">
        <v>135</v>
      </c>
      <c r="D5" s="36" t="s">
        <v>136</v>
      </c>
      <c r="E5" s="101"/>
    </row>
    <row r="6" spans="1:5" s="43" customFormat="1" ht="31.5">
      <c r="A6" s="54">
        <v>1</v>
      </c>
      <c r="B6" s="59" t="s">
        <v>152</v>
      </c>
      <c r="C6" s="102">
        <f>C7+C8+D7+D8</f>
        <v>715000</v>
      </c>
      <c r="D6" s="103"/>
      <c r="E6" s="42"/>
    </row>
    <row r="7" spans="1:5" s="39" customFormat="1" ht="15.75">
      <c r="A7" s="61" t="s">
        <v>142</v>
      </c>
      <c r="B7" s="38" t="s">
        <v>151</v>
      </c>
      <c r="C7" s="44">
        <v>40000</v>
      </c>
      <c r="D7" s="44">
        <v>75000</v>
      </c>
      <c r="E7" s="35"/>
    </row>
    <row r="8" spans="1:5" s="39" customFormat="1" ht="63">
      <c r="A8" s="34" t="s">
        <v>143</v>
      </c>
      <c r="B8" s="38" t="s">
        <v>150</v>
      </c>
      <c r="C8" s="44">
        <f>35000*6</f>
        <v>210000</v>
      </c>
      <c r="D8" s="44">
        <f>65000*6</f>
        <v>390000</v>
      </c>
      <c r="E8" s="48" t="s">
        <v>153</v>
      </c>
    </row>
    <row r="9" spans="1:5" s="39" customFormat="1" ht="39" customHeight="1">
      <c r="A9" s="36">
        <v>2</v>
      </c>
      <c r="B9" s="42" t="s">
        <v>137</v>
      </c>
      <c r="C9" s="99">
        <f>120000*6</f>
        <v>720000</v>
      </c>
      <c r="D9" s="99"/>
      <c r="E9" s="48" t="s">
        <v>154</v>
      </c>
    </row>
    <row r="10" spans="1:5" s="39" customFormat="1" ht="28.5" customHeight="1">
      <c r="A10" s="36">
        <v>3</v>
      </c>
      <c r="B10" s="42" t="s">
        <v>138</v>
      </c>
      <c r="C10" s="99">
        <f>C11+C14+C17</f>
        <v>3900000</v>
      </c>
      <c r="D10" s="99"/>
      <c r="E10" s="36"/>
    </row>
    <row r="11" spans="1:5" s="39" customFormat="1" ht="28.5" customHeight="1">
      <c r="A11" s="36" t="s">
        <v>142</v>
      </c>
      <c r="B11" s="42" t="s">
        <v>141</v>
      </c>
      <c r="C11" s="99">
        <f>SUM(C12:D13)</f>
        <v>1600000</v>
      </c>
      <c r="D11" s="99"/>
      <c r="E11" s="35"/>
    </row>
    <row r="12" spans="1:5" s="39" customFormat="1" ht="28.5" customHeight="1">
      <c r="A12" s="35"/>
      <c r="B12" s="38" t="s">
        <v>139</v>
      </c>
      <c r="C12" s="98">
        <v>1000000</v>
      </c>
      <c r="D12" s="98"/>
      <c r="E12" s="35"/>
    </row>
    <row r="13" spans="1:5" s="39" customFormat="1" ht="28.5" customHeight="1">
      <c r="A13" s="35"/>
      <c r="B13" s="38" t="s">
        <v>140</v>
      </c>
      <c r="C13" s="98">
        <v>600000</v>
      </c>
      <c r="D13" s="98"/>
      <c r="E13" s="35"/>
    </row>
    <row r="14" spans="1:9" s="39" customFormat="1" ht="28.5" customHeight="1">
      <c r="A14" s="36" t="s">
        <v>143</v>
      </c>
      <c r="B14" s="42" t="s">
        <v>144</v>
      </c>
      <c r="C14" s="99">
        <f>SUM(C15:D16)</f>
        <v>1300000</v>
      </c>
      <c r="D14" s="99"/>
      <c r="E14" s="35"/>
      <c r="I14" s="40"/>
    </row>
    <row r="15" spans="1:5" s="39" customFormat="1" ht="28.5" customHeight="1">
      <c r="A15" s="35"/>
      <c r="B15" s="38" t="s">
        <v>139</v>
      </c>
      <c r="C15" s="98">
        <v>800000</v>
      </c>
      <c r="D15" s="98"/>
      <c r="E15" s="35"/>
    </row>
    <row r="16" spans="1:5" s="39" customFormat="1" ht="28.5" customHeight="1">
      <c r="A16" s="35"/>
      <c r="B16" s="38" t="s">
        <v>140</v>
      </c>
      <c r="C16" s="98">
        <v>500000</v>
      </c>
      <c r="D16" s="98"/>
      <c r="E16" s="35"/>
    </row>
    <row r="17" spans="1:11" s="39" customFormat="1" ht="28.5" customHeight="1">
      <c r="A17" s="36" t="s">
        <v>145</v>
      </c>
      <c r="B17" s="42" t="s">
        <v>146</v>
      </c>
      <c r="C17" s="99">
        <f>SUM(C18:D19)</f>
        <v>1000000</v>
      </c>
      <c r="D17" s="99"/>
      <c r="E17" s="35"/>
      <c r="K17" s="41"/>
    </row>
    <row r="18" spans="1:9" s="39" customFormat="1" ht="28.5" customHeight="1">
      <c r="A18" s="35"/>
      <c r="B18" s="38" t="s">
        <v>139</v>
      </c>
      <c r="C18" s="98">
        <v>600000</v>
      </c>
      <c r="D18" s="98"/>
      <c r="E18" s="35"/>
      <c r="I18" s="40"/>
    </row>
    <row r="19" spans="1:5" s="39" customFormat="1" ht="28.5" customHeight="1">
      <c r="A19" s="35"/>
      <c r="B19" s="38" t="s">
        <v>140</v>
      </c>
      <c r="C19" s="98">
        <v>400000</v>
      </c>
      <c r="D19" s="98"/>
      <c r="E19" s="35"/>
    </row>
    <row r="20" spans="1:5" s="43" customFormat="1" ht="35.25" customHeight="1">
      <c r="A20" s="104" t="s">
        <v>147</v>
      </c>
      <c r="B20" s="105"/>
      <c r="C20" s="99">
        <f>C10+C9+C6</f>
        <v>5335000</v>
      </c>
      <c r="D20" s="99"/>
      <c r="E20" s="36"/>
    </row>
    <row r="21" ht="15.75">
      <c r="D21" s="46"/>
    </row>
    <row r="22" ht="15.75">
      <c r="D22" s="46"/>
    </row>
    <row r="23" ht="15.75">
      <c r="D23" s="46"/>
    </row>
    <row r="24" ht="15.75">
      <c r="D24" s="46"/>
    </row>
    <row r="25" ht="15.75">
      <c r="D25" s="46"/>
    </row>
    <row r="26" ht="15.75">
      <c r="D26" s="46"/>
    </row>
    <row r="27" ht="15.75">
      <c r="D27" s="46"/>
    </row>
  </sheetData>
  <sheetProtection/>
  <mergeCells count="20">
    <mergeCell ref="C16:D16"/>
    <mergeCell ref="C17:D17"/>
    <mergeCell ref="A2:D2"/>
    <mergeCell ref="A3:E3"/>
    <mergeCell ref="C4:D4"/>
    <mergeCell ref="C9:D9"/>
    <mergeCell ref="C10:D10"/>
    <mergeCell ref="C11:D11"/>
    <mergeCell ref="B4:B5"/>
    <mergeCell ref="A4:A5"/>
    <mergeCell ref="C18:D18"/>
    <mergeCell ref="C19:D19"/>
    <mergeCell ref="C20:D20"/>
    <mergeCell ref="E4:E5"/>
    <mergeCell ref="C6:D6"/>
    <mergeCell ref="A20:B20"/>
    <mergeCell ref="C12:D12"/>
    <mergeCell ref="C13:D13"/>
    <mergeCell ref="C14:D14"/>
    <mergeCell ref="C15:D1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2"/>
  <sheetViews>
    <sheetView zoomScalePageLayoutView="0" workbookViewId="0" topLeftCell="A1">
      <selection activeCell="C4" sqref="C4"/>
    </sheetView>
  </sheetViews>
  <sheetFormatPr defaultColWidth="9.00390625" defaultRowHeight="15.75"/>
  <cols>
    <col min="2" max="2" width="29.125" style="51" customWidth="1"/>
    <col min="3" max="3" width="9.00390625" style="65" customWidth="1"/>
    <col min="4" max="4" width="14.00390625" style="0" customWidth="1"/>
    <col min="6" max="6" width="38.75390625" style="0" customWidth="1"/>
  </cols>
  <sheetData>
    <row r="1" spans="1:4" ht="31.5">
      <c r="A1" s="60"/>
      <c r="B1" s="68" t="s">
        <v>156</v>
      </c>
      <c r="C1" s="67"/>
      <c r="D1" s="60"/>
    </row>
    <row r="2" spans="1:6" ht="75" customHeight="1">
      <c r="A2" s="113" t="s">
        <v>157</v>
      </c>
      <c r="B2" s="113"/>
      <c r="C2" s="113"/>
      <c r="D2" s="113"/>
      <c r="E2" s="49"/>
      <c r="F2" s="49"/>
    </row>
    <row r="3" spans="1:6" s="60" customFormat="1" ht="36" customHeight="1">
      <c r="A3" s="36" t="s">
        <v>159</v>
      </c>
      <c r="B3" s="56" t="s">
        <v>8</v>
      </c>
      <c r="C3" s="69" t="s">
        <v>160</v>
      </c>
      <c r="D3" s="56" t="s">
        <v>19</v>
      </c>
      <c r="E3" s="64"/>
      <c r="F3" s="64"/>
    </row>
    <row r="4" spans="1:6" ht="94.5">
      <c r="A4" s="36" t="s">
        <v>134</v>
      </c>
      <c r="B4" s="55" t="s">
        <v>155</v>
      </c>
      <c r="C4" s="58">
        <f>SUM(C5:C7)</f>
        <v>2050000</v>
      </c>
      <c r="D4" s="36"/>
      <c r="E4" s="66"/>
      <c r="F4" s="66"/>
    </row>
    <row r="5" spans="1:6" ht="31.5">
      <c r="A5" s="34">
        <v>1</v>
      </c>
      <c r="B5" s="57" t="s">
        <v>161</v>
      </c>
      <c r="C5" s="44">
        <v>670000</v>
      </c>
      <c r="D5" s="35"/>
      <c r="E5" s="47"/>
      <c r="F5" s="47"/>
    </row>
    <row r="6" spans="1:6" ht="15.75">
      <c r="A6" s="35">
        <v>2</v>
      </c>
      <c r="B6" s="57" t="s">
        <v>162</v>
      </c>
      <c r="C6" s="44">
        <v>280000</v>
      </c>
      <c r="D6" s="35"/>
      <c r="E6" s="47"/>
      <c r="F6" s="47"/>
    </row>
    <row r="7" spans="1:6" ht="31.5">
      <c r="A7" s="35">
        <v>3</v>
      </c>
      <c r="B7" s="57" t="s">
        <v>163</v>
      </c>
      <c r="C7" s="44">
        <v>1100000</v>
      </c>
      <c r="D7" s="35"/>
      <c r="E7" s="47"/>
      <c r="F7" s="47"/>
    </row>
    <row r="8" spans="1:6" ht="15.75">
      <c r="A8" s="47"/>
      <c r="B8" s="53"/>
      <c r="C8" s="46"/>
      <c r="D8" s="47"/>
      <c r="E8" s="47"/>
      <c r="F8" s="47"/>
    </row>
    <row r="9" spans="1:6" ht="15.75">
      <c r="A9" s="47"/>
      <c r="B9" s="53"/>
      <c r="C9" s="46"/>
      <c r="D9" s="47"/>
      <c r="E9" s="47"/>
      <c r="F9" s="47"/>
    </row>
    <row r="10" spans="1:6" ht="15.75">
      <c r="A10" s="47"/>
      <c r="B10" s="53"/>
      <c r="C10" s="46"/>
      <c r="D10" s="47"/>
      <c r="E10" s="47"/>
      <c r="F10" s="47"/>
    </row>
    <row r="11" spans="1:6" ht="15.75">
      <c r="A11" s="47"/>
      <c r="B11" s="53"/>
      <c r="C11" s="46"/>
      <c r="D11" s="47"/>
      <c r="E11" s="47"/>
      <c r="F11" s="47"/>
    </row>
    <row r="12" spans="1:6" ht="15.75">
      <c r="A12" s="47"/>
      <c r="B12" s="53"/>
      <c r="C12" s="46"/>
      <c r="D12" s="47"/>
      <c r="E12" s="47"/>
      <c r="F12" s="47"/>
    </row>
    <row r="13" spans="1:6" ht="15.75">
      <c r="A13" s="47"/>
      <c r="B13" s="53"/>
      <c r="C13" s="46"/>
      <c r="D13" s="47"/>
      <c r="E13" s="47"/>
      <c r="F13" s="47"/>
    </row>
    <row r="14" spans="1:6" ht="15.75">
      <c r="A14" s="47"/>
      <c r="B14" s="53"/>
      <c r="C14" s="46"/>
      <c r="D14" s="47"/>
      <c r="E14" s="47"/>
      <c r="F14" s="47"/>
    </row>
    <row r="15" spans="1:6" ht="15.75">
      <c r="A15" s="47"/>
      <c r="B15" s="53"/>
      <c r="C15" s="46"/>
      <c r="D15" s="47"/>
      <c r="E15" s="47"/>
      <c r="F15" s="47"/>
    </row>
    <row r="16" spans="1:6" ht="15.75">
      <c r="A16" s="47"/>
      <c r="B16" s="53"/>
      <c r="C16" s="46"/>
      <c r="D16" s="47"/>
      <c r="E16" s="47"/>
      <c r="F16" s="47"/>
    </row>
    <row r="17" spans="1:6" ht="15.75">
      <c r="A17" s="47"/>
      <c r="B17" s="53"/>
      <c r="C17" s="46"/>
      <c r="D17" s="47"/>
      <c r="E17" s="47"/>
      <c r="F17" s="47"/>
    </row>
    <row r="18" spans="1:6" ht="15.75">
      <c r="A18" s="47"/>
      <c r="B18" s="53"/>
      <c r="C18" s="46"/>
      <c r="D18" s="47"/>
      <c r="E18" s="47"/>
      <c r="F18" s="47"/>
    </row>
    <row r="19" spans="1:6" ht="15.75">
      <c r="A19" s="47"/>
      <c r="B19" s="53"/>
      <c r="C19" s="46"/>
      <c r="D19" s="47"/>
      <c r="E19" s="47"/>
      <c r="F19" s="47"/>
    </row>
    <row r="20" spans="1:6" ht="15.75">
      <c r="A20" s="47"/>
      <c r="B20" s="53"/>
      <c r="C20" s="46"/>
      <c r="D20" s="47"/>
      <c r="E20" s="47"/>
      <c r="F20" s="47"/>
    </row>
    <row r="21" spans="1:6" ht="15.75">
      <c r="A21" s="47"/>
      <c r="B21" s="53"/>
      <c r="C21" s="46"/>
      <c r="D21" s="47"/>
      <c r="E21" s="47"/>
      <c r="F21" s="47"/>
    </row>
    <row r="22" spans="1:6" ht="15.75">
      <c r="A22" s="47"/>
      <c r="B22" s="53"/>
      <c r="C22" s="46"/>
      <c r="D22" s="47"/>
      <c r="E22" s="47"/>
      <c r="F22" s="47"/>
    </row>
    <row r="23" spans="1:6" ht="15.75">
      <c r="A23" s="47"/>
      <c r="B23" s="52"/>
      <c r="C23" s="46"/>
      <c r="D23" s="47"/>
      <c r="E23" s="47"/>
      <c r="F23" s="47"/>
    </row>
    <row r="24" spans="1:6" ht="15.75">
      <c r="A24" s="47"/>
      <c r="B24" s="52"/>
      <c r="C24" s="46"/>
      <c r="D24" s="47"/>
      <c r="E24" s="47"/>
      <c r="F24" s="47"/>
    </row>
    <row r="25" spans="1:6" ht="15.75">
      <c r="A25" s="47"/>
      <c r="B25" s="52"/>
      <c r="C25" s="46"/>
      <c r="D25" s="47"/>
      <c r="E25" s="47"/>
      <c r="F25" s="47"/>
    </row>
    <row r="26" spans="1:6" ht="15.75">
      <c r="A26" s="47"/>
      <c r="B26" s="52"/>
      <c r="C26" s="46"/>
      <c r="D26" s="47"/>
      <c r="E26" s="47"/>
      <c r="F26" s="47"/>
    </row>
    <row r="27" spans="1:6" ht="15.75">
      <c r="A27" s="47"/>
      <c r="B27" s="52"/>
      <c r="C27" s="46"/>
      <c r="D27" s="47"/>
      <c r="E27" s="47"/>
      <c r="F27" s="47"/>
    </row>
    <row r="28" spans="1:6" ht="15.75">
      <c r="A28" s="47"/>
      <c r="B28" s="52"/>
      <c r="C28" s="46"/>
      <c r="D28" s="47"/>
      <c r="E28" s="47"/>
      <c r="F28" s="47"/>
    </row>
    <row r="29" spans="1:6" ht="15.75">
      <c r="A29" s="47"/>
      <c r="B29" s="52"/>
      <c r="C29" s="46"/>
      <c r="D29" s="47"/>
      <c r="E29" s="47"/>
      <c r="F29" s="47"/>
    </row>
    <row r="30" spans="1:6" ht="15.75">
      <c r="A30" s="47"/>
      <c r="B30" s="52"/>
      <c r="C30" s="46"/>
      <c r="D30" s="47"/>
      <c r="E30" s="47"/>
      <c r="F30" s="47"/>
    </row>
    <row r="31" spans="1:6" ht="15.75">
      <c r="A31" s="47"/>
      <c r="B31" s="52"/>
      <c r="C31" s="46"/>
      <c r="D31" s="47"/>
      <c r="E31" s="47"/>
      <c r="F31" s="47"/>
    </row>
    <row r="32" spans="1:6" ht="15.75">
      <c r="A32" s="47"/>
      <c r="B32" s="52"/>
      <c r="C32" s="46"/>
      <c r="D32" s="47"/>
      <c r="E32" s="47"/>
      <c r="F32" s="47"/>
    </row>
  </sheetData>
  <sheetProtection/>
  <mergeCells count="1">
    <mergeCell ref="A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D2"/>
    </sheetView>
  </sheetViews>
  <sheetFormatPr defaultColWidth="9.00390625" defaultRowHeight="15.75"/>
  <cols>
    <col min="2" max="2" width="47.625" style="51" customWidth="1"/>
    <col min="3" max="3" width="15.75390625" style="65" customWidth="1"/>
    <col min="4" max="4" width="23.875" style="0" customWidth="1"/>
  </cols>
  <sheetData>
    <row r="1" spans="1:4" ht="36" customHeight="1">
      <c r="A1" s="114" t="s">
        <v>168</v>
      </c>
      <c r="B1" s="114"/>
      <c r="C1" s="114"/>
      <c r="D1" s="114"/>
    </row>
    <row r="2" spans="1:4" ht="39" customHeight="1">
      <c r="A2" s="115" t="s">
        <v>173</v>
      </c>
      <c r="B2" s="115"/>
      <c r="C2" s="115"/>
      <c r="D2" s="115"/>
    </row>
    <row r="3" spans="1:4" ht="27.75" customHeight="1">
      <c r="A3" s="36" t="s">
        <v>159</v>
      </c>
      <c r="B3" s="56" t="s">
        <v>8</v>
      </c>
      <c r="C3" s="45" t="s">
        <v>167</v>
      </c>
      <c r="D3" s="36" t="s">
        <v>19</v>
      </c>
    </row>
    <row r="4" spans="1:4" ht="35.25" customHeight="1">
      <c r="A4" s="73" t="s">
        <v>134</v>
      </c>
      <c r="B4" s="74" t="s">
        <v>164</v>
      </c>
      <c r="C4" s="71">
        <f>8*((150*0.2*20000)+170+350)*2</f>
        <v>9608320</v>
      </c>
      <c r="D4" s="116" t="s">
        <v>174</v>
      </c>
    </row>
    <row r="5" spans="1:4" ht="35.25" customHeight="1">
      <c r="A5" s="75"/>
      <c r="B5" s="76" t="s">
        <v>165</v>
      </c>
      <c r="C5" s="70">
        <f>8*((150*0.2*20000)+170+350)*2</f>
        <v>9608320</v>
      </c>
      <c r="D5" s="116"/>
    </row>
    <row r="6" spans="1:4" s="63" customFormat="1" ht="35.25" customHeight="1">
      <c r="A6" s="77" t="s">
        <v>169</v>
      </c>
      <c r="B6" s="78" t="s">
        <v>166</v>
      </c>
      <c r="C6" s="71">
        <f>SUM(C7:C9)</f>
        <v>3840000</v>
      </c>
      <c r="D6" s="116"/>
    </row>
    <row r="7" spans="1:4" s="39" customFormat="1" ht="35.25" customHeight="1">
      <c r="A7" s="37">
        <v>1</v>
      </c>
      <c r="B7" s="79" t="s">
        <v>170</v>
      </c>
      <c r="C7" s="62">
        <f>(140000+100000)*8</f>
        <v>1920000</v>
      </c>
      <c r="D7" s="116"/>
    </row>
    <row r="8" spans="1:4" s="39" customFormat="1" ht="35.25" customHeight="1">
      <c r="A8" s="37">
        <v>2</v>
      </c>
      <c r="B8" s="79" t="s">
        <v>171</v>
      </c>
      <c r="C8" s="62">
        <f>(140000+100000)*8</f>
        <v>1920000</v>
      </c>
      <c r="D8" s="116"/>
    </row>
    <row r="9" spans="1:4" s="39" customFormat="1" ht="35.25" customHeight="1">
      <c r="A9" s="37">
        <v>3</v>
      </c>
      <c r="B9" s="79" t="s">
        <v>172</v>
      </c>
      <c r="C9" s="62"/>
      <c r="D9" s="116"/>
    </row>
    <row r="10" spans="1:4" s="39" customFormat="1" ht="35.25" customHeight="1">
      <c r="A10" s="117" t="s">
        <v>147</v>
      </c>
      <c r="B10" s="117"/>
      <c r="C10" s="58">
        <f>C6+C5</f>
        <v>13448320</v>
      </c>
      <c r="D10" s="37"/>
    </row>
    <row r="19" ht="16.5">
      <c r="B19" s="72"/>
    </row>
    <row r="20" ht="16.5">
      <c r="B20" s="72"/>
    </row>
  </sheetData>
  <sheetProtection/>
  <mergeCells count="4">
    <mergeCell ref="A1:D1"/>
    <mergeCell ref="A2:D2"/>
    <mergeCell ref="D4:D9"/>
    <mergeCell ref="A10: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Skamylove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2022-01-10T03:52:17Z</cp:lastPrinted>
  <dcterms:created xsi:type="dcterms:W3CDTF">2016-11-15T01:53:16Z</dcterms:created>
  <dcterms:modified xsi:type="dcterms:W3CDTF">2022-01-20T08:00:19Z</dcterms:modified>
  <cp:category/>
  <cp:version/>
  <cp:contentType/>
  <cp:contentStatus/>
</cp:coreProperties>
</file>