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84" tabRatio="904" firstSheet="1" activeTab="1"/>
  </bookViews>
  <sheets>
    <sheet name="foxz" sheetId="71" state="veryHidden" r:id="rId1"/>
    <sheet name="BIEU 10" sheetId="72" r:id="rId2"/>
    <sheet name="P. AN HOA" sheetId="73" r:id="rId3"/>
    <sheet name="P. AN TINH" sheetId="74" r:id="rId4"/>
    <sheet name="P. GIA BINH" sheetId="75" r:id="rId5"/>
    <sheet name="P. GIA LOC" sheetId="76" r:id="rId6"/>
    <sheet name="P. LOC HUNG" sheetId="77" r:id="rId7"/>
    <sheet name="P. TRANG BANG" sheetId="78" r:id="rId8"/>
    <sheet name="DON THUAN" sheetId="79" r:id="rId9"/>
    <sheet name="HUNG THUAN" sheetId="80" r:id="rId10"/>
    <sheet name="PHUOC BINH" sheetId="81" r:id="rId11"/>
    <sheet name="PHUOC CHI" sheetId="82" r:id="rId12"/>
    <sheet name="CMD" sheetId="83" r:id="rId13"/>
  </sheets>
  <externalReferences>
    <externalReference r:id="rId14"/>
  </externalReferences>
  <definedNames>
    <definedName name="_xlnm._FilterDatabase" localSheetId="1" hidden="1">'BIEU 10'!$A$13:$X$319</definedName>
    <definedName name="_xlnm._FilterDatabase" localSheetId="2" hidden="1">'P. AN HOA'!$A$13:$X$319</definedName>
    <definedName name="_xlnm._FilterDatabase" localSheetId="3" hidden="1">'P. AN TINH'!$A$13:$X$319</definedName>
    <definedName name="_xlnm._FilterDatabase" localSheetId="4" hidden="1">'P. GIA BINH'!$A$13:$X$319</definedName>
    <definedName name="_xlnm._FilterDatabase" localSheetId="5" hidden="1">'P. GIA LOC'!$A$13:$X$319</definedName>
    <definedName name="_xlnm._FilterDatabase" localSheetId="6" hidden="1">'P. LOC HUNG'!$A$13:$X$319</definedName>
    <definedName name="_xlnm._FilterDatabase" localSheetId="7" hidden="1">'P. TRANG BANG'!$A$13:$X$319</definedName>
    <definedName name="_xlnm._FilterDatabase" localSheetId="8" hidden="1">'DON THUAN'!$A$13:$X$319</definedName>
    <definedName name="_xlnm._FilterDatabase" localSheetId="9" hidden="1">'HUNG THUAN'!$A$13:$X$319</definedName>
    <definedName name="_xlnm._FilterDatabase" localSheetId="10" hidden="1">'PHUOC BINH'!$A$13:$X$319</definedName>
    <definedName name="_xlnm._FilterDatabase" localSheetId="11" hidden="1">'PHUOC CHI'!$A$13:$X$319</definedName>
    <definedName name="DVHC">OFFSET([1]data!$C$7,,,COUNTA([1]data!$C$7:$C$7878)+50,1)</definedName>
    <definedName name="Ma">OFFSET(DVHC,,5)</definedName>
    <definedName name="Nam">OFFSET(DVHC,,4)</definedName>
    <definedName name="NAMQH">OFFSET(DVHC,,5)</definedName>
    <definedName name="_xlnm.Print_Titles" localSheetId="1">'BIEU 10'!$13:$14</definedName>
    <definedName name="_xlnm.Print_Titles" localSheetId="8">'DON THUAN'!$13:$14</definedName>
    <definedName name="_xlnm.Print_Titles" localSheetId="9">'HUNG THUAN'!$13:$14</definedName>
    <definedName name="_xlnm.Print_Titles" localSheetId="2">'P. AN HOA'!$13:$14</definedName>
    <definedName name="_xlnm.Print_Titles" localSheetId="3">'P. AN TINH'!$13:$14</definedName>
    <definedName name="_xlnm.Print_Titles" localSheetId="4">'P. GIA BINH'!$13:$14</definedName>
    <definedName name="_xlnm.Print_Titles" localSheetId="5">'P. GIA LOC'!$13:$14</definedName>
    <definedName name="_xlnm.Print_Titles" localSheetId="6">'P. LOC HUNG'!$13:$14</definedName>
    <definedName name="_xlnm.Print_Titles" localSheetId="7">'P. TRANG BANG'!$13:$14</definedName>
    <definedName name="_xlnm.Print_Titles" localSheetId="10">'PHUOC BINH'!$13:$14</definedName>
    <definedName name="_xlnm.Print_Titles" localSheetId="11">'PHUOC CHI'!$13:$14</definedName>
    <definedName name="_xlnm.Print_Titles">#N/A</definedName>
  </definedNames>
  <calcPr calcId="144525"/>
</workbook>
</file>

<file path=xl/comments1.xml><?xml version="1.0" encoding="utf-8"?>
<comments xmlns="http://schemas.openxmlformats.org/spreadsheetml/2006/main">
  <authors>
    <author>Windows User</author>
    <author>LATITUDE</author>
    <author>Admin</author>
  </authors>
  <commentList>
    <comment ref="F81" authorId="0">
      <text>
        <r>
          <rPr>
            <b/>
            <sz val="9"/>
            <rFont val="Tahoma"/>
            <charset val="134"/>
          </rPr>
          <t>KH2021: 0,3</t>
        </r>
      </text>
    </comment>
    <comment ref="D135" authorId="0">
      <text>
        <r>
          <rPr>
            <b/>
            <sz val="9"/>
            <rFont val="Tahoma"/>
            <charset val="134"/>
          </rPr>
          <t>2021: 0,13</t>
        </r>
      </text>
    </comment>
    <comment ref="D136" authorId="0">
      <text>
        <r>
          <rPr>
            <b/>
            <sz val="9"/>
            <rFont val="Tahoma"/>
            <charset val="134"/>
          </rPr>
          <t>KH2021: 0,10</t>
        </r>
        <r>
          <rPr>
            <sz val="9"/>
            <rFont val="Tahoma"/>
            <charset val="134"/>
          </rPr>
          <t xml:space="preserve">
</t>
        </r>
      </text>
    </comment>
    <comment ref="D137" authorId="0">
      <text>
        <r>
          <rPr>
            <b/>
            <sz val="9"/>
            <rFont val="Tahoma"/>
            <charset val="134"/>
          </rPr>
          <t>2021: 0,18</t>
        </r>
      </text>
    </comment>
    <comment ref="B151" authorId="1">
      <text>
        <r>
          <rPr>
            <b/>
            <sz val="9"/>
            <rFont val="Tahoma"/>
            <charset val="134"/>
          </rPr>
          <t>LATITUDE:</t>
        </r>
        <r>
          <rPr>
            <sz val="9"/>
            <rFont val="Tahoma"/>
            <charset val="134"/>
          </rPr>
          <t xml:space="preserve">
Đổi từ CX Trịnh Gia Thành</t>
        </r>
      </text>
    </comment>
    <comment ref="B153" authorId="2">
      <text>
        <r>
          <rPr>
            <b/>
            <sz val="9"/>
            <rFont val="Tahoma"/>
            <charset val="134"/>
          </rPr>
          <t>Cần bồ sung căn cứ pháp lý (anh Lam)</t>
        </r>
      </text>
    </comment>
    <comment ref="B154" authorId="2">
      <text>
        <r>
          <rPr>
            <sz val="9"/>
            <rFont val="Tahoma"/>
            <charset val="134"/>
          </rPr>
          <t xml:space="preserve">Thay đổi diện tích từ 0,29 ha thành 0,60ha (LUC:0,29; CLN:0,31)
</t>
        </r>
      </text>
    </comment>
    <comment ref="H160" authorId="2">
      <text>
        <r>
          <rPr>
            <b/>
            <sz val="9"/>
            <rFont val="Tahoma"/>
            <charset val="134"/>
          </rPr>
          <t>Cần phân rõ diện tích từng phường</t>
        </r>
      </text>
    </comment>
    <comment ref="B225" authorId="2">
      <text>
        <r>
          <rPr>
            <b/>
            <sz val="9"/>
            <rFont val="Tahoma"/>
            <charset val="134"/>
          </rPr>
          <t>Khu DC Tịnh Phong đổi tên</t>
        </r>
        <r>
          <rPr>
            <sz val="9"/>
            <rFont val="Tahoma"/>
            <charset val="134"/>
          </rPr>
          <t xml:space="preserve">
</t>
        </r>
      </text>
    </comment>
    <comment ref="B297" authorId="2">
      <text>
        <r>
          <rPr>
            <b/>
            <sz val="9"/>
            <rFont val="Tahoma"/>
            <charset val="134"/>
          </rPr>
          <t>Ban quản lý chợ cũ (0,0036 ha)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Windows User</author>
    <author>LATITUDE</author>
    <author>Admin</author>
  </authors>
  <commentList>
    <comment ref="F81" authorId="0">
      <text>
        <r>
          <rPr>
            <b/>
            <sz val="9"/>
            <rFont val="Tahoma"/>
            <charset val="134"/>
          </rPr>
          <t>KH2021: 0,3</t>
        </r>
      </text>
    </comment>
    <comment ref="D135" authorId="0">
      <text>
        <r>
          <rPr>
            <b/>
            <sz val="9"/>
            <rFont val="Tahoma"/>
            <charset val="134"/>
          </rPr>
          <t>2021: 0,13</t>
        </r>
      </text>
    </comment>
    <comment ref="D136" authorId="0">
      <text>
        <r>
          <rPr>
            <b/>
            <sz val="9"/>
            <rFont val="Tahoma"/>
            <charset val="134"/>
          </rPr>
          <t>KH2021: 0,10</t>
        </r>
        <r>
          <rPr>
            <sz val="9"/>
            <rFont val="Tahoma"/>
            <charset val="134"/>
          </rPr>
          <t xml:space="preserve">
</t>
        </r>
      </text>
    </comment>
    <comment ref="D137" authorId="0">
      <text>
        <r>
          <rPr>
            <b/>
            <sz val="9"/>
            <rFont val="Tahoma"/>
            <charset val="134"/>
          </rPr>
          <t>2021: 0,18</t>
        </r>
      </text>
    </comment>
    <comment ref="B151" authorId="1">
      <text>
        <r>
          <rPr>
            <b/>
            <sz val="9"/>
            <rFont val="Tahoma"/>
            <charset val="134"/>
          </rPr>
          <t>LATITUDE:</t>
        </r>
        <r>
          <rPr>
            <sz val="9"/>
            <rFont val="Tahoma"/>
            <charset val="134"/>
          </rPr>
          <t xml:space="preserve">
Đổi từ CX Trịnh Gia Thành</t>
        </r>
      </text>
    </comment>
    <comment ref="B153" authorId="2">
      <text>
        <r>
          <rPr>
            <b/>
            <sz val="9"/>
            <rFont val="Tahoma"/>
            <charset val="134"/>
          </rPr>
          <t>Cần bồ sung căn cứ pháp lý (anh Lam)</t>
        </r>
      </text>
    </comment>
    <comment ref="B154" authorId="2">
      <text>
        <r>
          <rPr>
            <sz val="9"/>
            <rFont val="Tahoma"/>
            <charset val="134"/>
          </rPr>
          <t xml:space="preserve">Thay đổi diện tích từ 0,29 ha thành 0,60ha (LUC:0,29; CLN:0,31)
</t>
        </r>
      </text>
    </comment>
    <comment ref="H160" authorId="2">
      <text>
        <r>
          <rPr>
            <b/>
            <sz val="9"/>
            <rFont val="Tahoma"/>
            <charset val="134"/>
          </rPr>
          <t>Cần phân rõ diện tích từng phường</t>
        </r>
      </text>
    </comment>
    <comment ref="B225" authorId="2">
      <text>
        <r>
          <rPr>
            <b/>
            <sz val="9"/>
            <rFont val="Tahoma"/>
            <charset val="134"/>
          </rPr>
          <t>Khu DC Tịnh Phong đổi tên</t>
        </r>
        <r>
          <rPr>
            <sz val="9"/>
            <rFont val="Tahoma"/>
            <charset val="134"/>
          </rPr>
          <t xml:space="preserve">
</t>
        </r>
      </text>
    </comment>
    <comment ref="B297" authorId="2">
      <text>
        <r>
          <rPr>
            <b/>
            <sz val="9"/>
            <rFont val="Tahoma"/>
            <charset val="134"/>
          </rPr>
          <t>Ban quản lý chợ cũ (0,0036 ha)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Windows User</author>
    <author>LATITUDE</author>
    <author>Admin</author>
  </authors>
  <commentList>
    <comment ref="F81" authorId="0">
      <text>
        <r>
          <rPr>
            <b/>
            <sz val="9"/>
            <rFont val="Tahoma"/>
            <charset val="134"/>
          </rPr>
          <t>KH2021: 0,3</t>
        </r>
      </text>
    </comment>
    <comment ref="D135" authorId="0">
      <text>
        <r>
          <rPr>
            <b/>
            <sz val="9"/>
            <rFont val="Tahoma"/>
            <charset val="134"/>
          </rPr>
          <t>2021: 0,13</t>
        </r>
      </text>
    </comment>
    <comment ref="D136" authorId="0">
      <text>
        <r>
          <rPr>
            <b/>
            <sz val="9"/>
            <rFont val="Tahoma"/>
            <charset val="134"/>
          </rPr>
          <t>KH2021: 0,10</t>
        </r>
        <r>
          <rPr>
            <sz val="9"/>
            <rFont val="Tahoma"/>
            <charset val="134"/>
          </rPr>
          <t xml:space="preserve">
</t>
        </r>
      </text>
    </comment>
    <comment ref="D137" authorId="0">
      <text>
        <r>
          <rPr>
            <b/>
            <sz val="9"/>
            <rFont val="Tahoma"/>
            <charset val="134"/>
          </rPr>
          <t>2021: 0,18</t>
        </r>
      </text>
    </comment>
    <comment ref="B151" authorId="1">
      <text>
        <r>
          <rPr>
            <b/>
            <sz val="9"/>
            <rFont val="Tahoma"/>
            <charset val="134"/>
          </rPr>
          <t>LATITUDE:</t>
        </r>
        <r>
          <rPr>
            <sz val="9"/>
            <rFont val="Tahoma"/>
            <charset val="134"/>
          </rPr>
          <t xml:space="preserve">
Đổi từ CX Trịnh Gia Thành</t>
        </r>
      </text>
    </comment>
    <comment ref="B153" authorId="2">
      <text>
        <r>
          <rPr>
            <b/>
            <sz val="9"/>
            <rFont val="Tahoma"/>
            <charset val="134"/>
          </rPr>
          <t>Cần bồ sung căn cứ pháp lý (anh Lam)</t>
        </r>
      </text>
    </comment>
    <comment ref="B154" authorId="2">
      <text>
        <r>
          <rPr>
            <sz val="9"/>
            <rFont val="Tahoma"/>
            <charset val="134"/>
          </rPr>
          <t xml:space="preserve">Thay đổi diện tích từ 0,29 ha thành 0,60ha (LUC:0,29; CLN:0,31)
</t>
        </r>
      </text>
    </comment>
    <comment ref="H160" authorId="2">
      <text>
        <r>
          <rPr>
            <b/>
            <sz val="9"/>
            <rFont val="Tahoma"/>
            <charset val="134"/>
          </rPr>
          <t>Cần phân rõ diện tích từng phường</t>
        </r>
      </text>
    </comment>
    <comment ref="B225" authorId="2">
      <text>
        <r>
          <rPr>
            <b/>
            <sz val="9"/>
            <rFont val="Tahoma"/>
            <charset val="134"/>
          </rPr>
          <t>Khu DC Tịnh Phong đổi tên</t>
        </r>
        <r>
          <rPr>
            <sz val="9"/>
            <rFont val="Tahoma"/>
            <charset val="134"/>
          </rPr>
          <t xml:space="preserve">
</t>
        </r>
      </text>
    </comment>
    <comment ref="B297" authorId="2">
      <text>
        <r>
          <rPr>
            <b/>
            <sz val="9"/>
            <rFont val="Tahoma"/>
            <charset val="134"/>
          </rPr>
          <t>Ban quản lý chợ cũ (0,0036 ha)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Windows User</author>
    <author>LATITUDE</author>
    <author>Admin</author>
  </authors>
  <commentList>
    <comment ref="F81" authorId="0">
      <text>
        <r>
          <rPr>
            <b/>
            <sz val="9"/>
            <rFont val="Tahoma"/>
            <charset val="134"/>
          </rPr>
          <t>KH2021: 0,3</t>
        </r>
      </text>
    </comment>
    <comment ref="D135" authorId="0">
      <text>
        <r>
          <rPr>
            <b/>
            <sz val="9"/>
            <rFont val="Tahoma"/>
            <charset val="134"/>
          </rPr>
          <t>2021: 0,13</t>
        </r>
      </text>
    </comment>
    <comment ref="D136" authorId="0">
      <text>
        <r>
          <rPr>
            <b/>
            <sz val="9"/>
            <rFont val="Tahoma"/>
            <charset val="134"/>
          </rPr>
          <t>KH2021: 0,10</t>
        </r>
        <r>
          <rPr>
            <sz val="9"/>
            <rFont val="Tahoma"/>
            <charset val="134"/>
          </rPr>
          <t xml:space="preserve">
</t>
        </r>
      </text>
    </comment>
    <comment ref="D137" authorId="0">
      <text>
        <r>
          <rPr>
            <b/>
            <sz val="9"/>
            <rFont val="Tahoma"/>
            <charset val="134"/>
          </rPr>
          <t>2021: 0,18</t>
        </r>
      </text>
    </comment>
    <comment ref="B151" authorId="1">
      <text>
        <r>
          <rPr>
            <b/>
            <sz val="9"/>
            <rFont val="Tahoma"/>
            <charset val="134"/>
          </rPr>
          <t>LATITUDE:</t>
        </r>
        <r>
          <rPr>
            <sz val="9"/>
            <rFont val="Tahoma"/>
            <charset val="134"/>
          </rPr>
          <t xml:space="preserve">
Đổi từ CX Trịnh Gia Thành</t>
        </r>
      </text>
    </comment>
    <comment ref="B153" authorId="2">
      <text>
        <r>
          <rPr>
            <b/>
            <sz val="9"/>
            <rFont val="Tahoma"/>
            <charset val="134"/>
          </rPr>
          <t>Cần bồ sung căn cứ pháp lý (anh Lam)</t>
        </r>
      </text>
    </comment>
    <comment ref="B154" authorId="2">
      <text>
        <r>
          <rPr>
            <sz val="9"/>
            <rFont val="Tahoma"/>
            <charset val="134"/>
          </rPr>
          <t xml:space="preserve">Thay đổi diện tích từ 0,29 ha thành 0,60ha (LUC:0,29; CLN:0,31)
</t>
        </r>
      </text>
    </comment>
    <comment ref="H160" authorId="2">
      <text>
        <r>
          <rPr>
            <b/>
            <sz val="9"/>
            <rFont val="Tahoma"/>
            <charset val="134"/>
          </rPr>
          <t>Cần phân rõ diện tích từng phường</t>
        </r>
      </text>
    </comment>
    <comment ref="B225" authorId="2">
      <text>
        <r>
          <rPr>
            <b/>
            <sz val="9"/>
            <rFont val="Tahoma"/>
            <charset val="134"/>
          </rPr>
          <t>Khu DC Tịnh Phong đổi tên</t>
        </r>
        <r>
          <rPr>
            <sz val="9"/>
            <rFont val="Tahoma"/>
            <charset val="134"/>
          </rPr>
          <t xml:space="preserve">
</t>
        </r>
      </text>
    </comment>
    <comment ref="B297" authorId="2">
      <text>
        <r>
          <rPr>
            <b/>
            <sz val="9"/>
            <rFont val="Tahoma"/>
            <charset val="134"/>
          </rPr>
          <t>Ban quản lý chợ cũ (0,0036 ha)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Windows User</author>
    <author>LATITUDE</author>
    <author>Admin</author>
  </authors>
  <commentList>
    <comment ref="F81" authorId="0">
      <text>
        <r>
          <rPr>
            <b/>
            <sz val="9"/>
            <rFont val="Tahoma"/>
            <charset val="134"/>
          </rPr>
          <t>KH2021: 0,3</t>
        </r>
      </text>
    </comment>
    <comment ref="D135" authorId="0">
      <text>
        <r>
          <rPr>
            <b/>
            <sz val="9"/>
            <rFont val="Tahoma"/>
            <charset val="134"/>
          </rPr>
          <t>2021: 0,13</t>
        </r>
      </text>
    </comment>
    <comment ref="D136" authorId="0">
      <text>
        <r>
          <rPr>
            <b/>
            <sz val="9"/>
            <rFont val="Tahoma"/>
            <charset val="134"/>
          </rPr>
          <t>KH2021: 0,10</t>
        </r>
        <r>
          <rPr>
            <sz val="9"/>
            <rFont val="Tahoma"/>
            <charset val="134"/>
          </rPr>
          <t xml:space="preserve">
</t>
        </r>
      </text>
    </comment>
    <comment ref="D137" authorId="0">
      <text>
        <r>
          <rPr>
            <b/>
            <sz val="9"/>
            <rFont val="Tahoma"/>
            <charset val="134"/>
          </rPr>
          <t>2021: 0,18</t>
        </r>
      </text>
    </comment>
    <comment ref="B151" authorId="1">
      <text>
        <r>
          <rPr>
            <b/>
            <sz val="9"/>
            <rFont val="Tahoma"/>
            <charset val="134"/>
          </rPr>
          <t>LATITUDE:</t>
        </r>
        <r>
          <rPr>
            <sz val="9"/>
            <rFont val="Tahoma"/>
            <charset val="134"/>
          </rPr>
          <t xml:space="preserve">
Đổi từ CX Trịnh Gia Thành</t>
        </r>
      </text>
    </comment>
    <comment ref="B153" authorId="2">
      <text>
        <r>
          <rPr>
            <b/>
            <sz val="9"/>
            <rFont val="Tahoma"/>
            <charset val="134"/>
          </rPr>
          <t>Cần bồ sung căn cứ pháp lý (anh Lam)</t>
        </r>
      </text>
    </comment>
    <comment ref="B154" authorId="2">
      <text>
        <r>
          <rPr>
            <sz val="9"/>
            <rFont val="Tahoma"/>
            <charset val="134"/>
          </rPr>
          <t xml:space="preserve">Thay đổi diện tích từ 0,29 ha thành 0,60ha (LUC:0,29; CLN:0,31)
</t>
        </r>
      </text>
    </comment>
    <comment ref="H160" authorId="2">
      <text>
        <r>
          <rPr>
            <b/>
            <sz val="9"/>
            <rFont val="Tahoma"/>
            <charset val="134"/>
          </rPr>
          <t>Cần phân rõ diện tích từng phường</t>
        </r>
      </text>
    </comment>
    <comment ref="B225" authorId="2">
      <text>
        <r>
          <rPr>
            <b/>
            <sz val="9"/>
            <rFont val="Tahoma"/>
            <charset val="134"/>
          </rPr>
          <t>Khu DC Tịnh Phong đổi tên</t>
        </r>
        <r>
          <rPr>
            <sz val="9"/>
            <rFont val="Tahoma"/>
            <charset val="134"/>
          </rPr>
          <t xml:space="preserve">
</t>
        </r>
      </text>
    </comment>
    <comment ref="B297" authorId="2">
      <text>
        <r>
          <rPr>
            <b/>
            <sz val="9"/>
            <rFont val="Tahoma"/>
            <charset val="134"/>
          </rPr>
          <t>Ban quản lý chợ cũ (0,0036 ha)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Windows User</author>
    <author>LATITUDE</author>
    <author>Admin</author>
  </authors>
  <commentList>
    <comment ref="F81" authorId="0">
      <text>
        <r>
          <rPr>
            <b/>
            <sz val="9"/>
            <rFont val="Tahoma"/>
            <charset val="134"/>
          </rPr>
          <t>KH2021: 0,3</t>
        </r>
      </text>
    </comment>
    <comment ref="D135" authorId="0">
      <text>
        <r>
          <rPr>
            <b/>
            <sz val="9"/>
            <rFont val="Tahoma"/>
            <charset val="134"/>
          </rPr>
          <t>2021: 0,13</t>
        </r>
      </text>
    </comment>
    <comment ref="D136" authorId="0">
      <text>
        <r>
          <rPr>
            <b/>
            <sz val="9"/>
            <rFont val="Tahoma"/>
            <charset val="134"/>
          </rPr>
          <t>KH2021: 0,10</t>
        </r>
        <r>
          <rPr>
            <sz val="9"/>
            <rFont val="Tahoma"/>
            <charset val="134"/>
          </rPr>
          <t xml:space="preserve">
</t>
        </r>
      </text>
    </comment>
    <comment ref="D137" authorId="0">
      <text>
        <r>
          <rPr>
            <b/>
            <sz val="9"/>
            <rFont val="Tahoma"/>
            <charset val="134"/>
          </rPr>
          <t>2021: 0,18</t>
        </r>
      </text>
    </comment>
    <comment ref="B151" authorId="1">
      <text>
        <r>
          <rPr>
            <b/>
            <sz val="9"/>
            <rFont val="Tahoma"/>
            <charset val="134"/>
          </rPr>
          <t>LATITUDE:</t>
        </r>
        <r>
          <rPr>
            <sz val="9"/>
            <rFont val="Tahoma"/>
            <charset val="134"/>
          </rPr>
          <t xml:space="preserve">
Đổi từ CX Trịnh Gia Thành</t>
        </r>
      </text>
    </comment>
    <comment ref="B153" authorId="2">
      <text>
        <r>
          <rPr>
            <b/>
            <sz val="9"/>
            <rFont val="Tahoma"/>
            <charset val="134"/>
          </rPr>
          <t>Cần bồ sung căn cứ pháp lý (anh Lam)</t>
        </r>
      </text>
    </comment>
    <comment ref="B154" authorId="2">
      <text>
        <r>
          <rPr>
            <sz val="9"/>
            <rFont val="Tahoma"/>
            <charset val="134"/>
          </rPr>
          <t xml:space="preserve">Thay đổi diện tích từ 0,29 ha thành 0,60ha (LUC:0,29; CLN:0,31)
</t>
        </r>
      </text>
    </comment>
    <comment ref="H160" authorId="2">
      <text>
        <r>
          <rPr>
            <b/>
            <sz val="9"/>
            <rFont val="Tahoma"/>
            <charset val="134"/>
          </rPr>
          <t>Cần phân rõ diện tích từng phường</t>
        </r>
      </text>
    </comment>
    <comment ref="B225" authorId="2">
      <text>
        <r>
          <rPr>
            <b/>
            <sz val="9"/>
            <rFont val="Tahoma"/>
            <charset val="134"/>
          </rPr>
          <t>Khu DC Tịnh Phong đổi tên</t>
        </r>
        <r>
          <rPr>
            <sz val="9"/>
            <rFont val="Tahoma"/>
            <charset val="134"/>
          </rPr>
          <t xml:space="preserve">
</t>
        </r>
      </text>
    </comment>
    <comment ref="B297" authorId="2">
      <text>
        <r>
          <rPr>
            <b/>
            <sz val="9"/>
            <rFont val="Tahoma"/>
            <charset val="134"/>
          </rPr>
          <t>Ban quản lý chợ cũ (0,0036 ha)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Windows User</author>
    <author>LATITUDE</author>
    <author>Admin</author>
  </authors>
  <commentList>
    <comment ref="F81" authorId="0">
      <text>
        <r>
          <rPr>
            <b/>
            <sz val="9"/>
            <rFont val="Tahoma"/>
            <charset val="134"/>
          </rPr>
          <t>KH2021: 0,3</t>
        </r>
      </text>
    </comment>
    <comment ref="D135" authorId="0">
      <text>
        <r>
          <rPr>
            <b/>
            <sz val="9"/>
            <rFont val="Tahoma"/>
            <charset val="134"/>
          </rPr>
          <t>2021: 0,13</t>
        </r>
      </text>
    </comment>
    <comment ref="D136" authorId="0">
      <text>
        <r>
          <rPr>
            <b/>
            <sz val="9"/>
            <rFont val="Tahoma"/>
            <charset val="134"/>
          </rPr>
          <t>KH2021: 0,10</t>
        </r>
        <r>
          <rPr>
            <sz val="9"/>
            <rFont val="Tahoma"/>
            <charset val="134"/>
          </rPr>
          <t xml:space="preserve">
</t>
        </r>
      </text>
    </comment>
    <comment ref="D137" authorId="0">
      <text>
        <r>
          <rPr>
            <b/>
            <sz val="9"/>
            <rFont val="Tahoma"/>
            <charset val="134"/>
          </rPr>
          <t>2021: 0,18</t>
        </r>
      </text>
    </comment>
    <comment ref="B151" authorId="1">
      <text>
        <r>
          <rPr>
            <b/>
            <sz val="9"/>
            <rFont val="Tahoma"/>
            <charset val="134"/>
          </rPr>
          <t>LATITUDE:</t>
        </r>
        <r>
          <rPr>
            <sz val="9"/>
            <rFont val="Tahoma"/>
            <charset val="134"/>
          </rPr>
          <t xml:space="preserve">
Đổi từ CX Trịnh Gia Thành</t>
        </r>
      </text>
    </comment>
    <comment ref="B153" authorId="2">
      <text>
        <r>
          <rPr>
            <b/>
            <sz val="9"/>
            <rFont val="Tahoma"/>
            <charset val="134"/>
          </rPr>
          <t>Cần bồ sung căn cứ pháp lý (anh Lam)</t>
        </r>
      </text>
    </comment>
    <comment ref="B154" authorId="2">
      <text>
        <r>
          <rPr>
            <sz val="9"/>
            <rFont val="Tahoma"/>
            <charset val="134"/>
          </rPr>
          <t xml:space="preserve">Thay đổi diện tích từ 0,29 ha thành 0,60ha (LUC:0,29; CLN:0,31)
</t>
        </r>
      </text>
    </comment>
    <comment ref="H160" authorId="2">
      <text>
        <r>
          <rPr>
            <b/>
            <sz val="9"/>
            <rFont val="Tahoma"/>
            <charset val="134"/>
          </rPr>
          <t>Cần phân rõ diện tích từng phường</t>
        </r>
      </text>
    </comment>
    <comment ref="B225" authorId="2">
      <text>
        <r>
          <rPr>
            <b/>
            <sz val="9"/>
            <rFont val="Tahoma"/>
            <charset val="134"/>
          </rPr>
          <t>Khu DC Tịnh Phong đổi tên</t>
        </r>
        <r>
          <rPr>
            <sz val="9"/>
            <rFont val="Tahoma"/>
            <charset val="134"/>
          </rPr>
          <t xml:space="preserve">
</t>
        </r>
      </text>
    </comment>
    <comment ref="B297" authorId="2">
      <text>
        <r>
          <rPr>
            <b/>
            <sz val="9"/>
            <rFont val="Tahoma"/>
            <charset val="134"/>
          </rPr>
          <t>Ban quản lý chợ cũ (0,0036 ha)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Windows User</author>
    <author>LATITUDE</author>
    <author>Admin</author>
  </authors>
  <commentList>
    <comment ref="F81" authorId="0">
      <text>
        <r>
          <rPr>
            <b/>
            <sz val="9"/>
            <rFont val="Tahoma"/>
            <charset val="134"/>
          </rPr>
          <t>KH2021: 0,3</t>
        </r>
      </text>
    </comment>
    <comment ref="D135" authorId="0">
      <text>
        <r>
          <rPr>
            <b/>
            <sz val="9"/>
            <rFont val="Tahoma"/>
            <charset val="134"/>
          </rPr>
          <t>2021: 0,13</t>
        </r>
      </text>
    </comment>
    <comment ref="D136" authorId="0">
      <text>
        <r>
          <rPr>
            <b/>
            <sz val="9"/>
            <rFont val="Tahoma"/>
            <charset val="134"/>
          </rPr>
          <t>KH2021: 0,10</t>
        </r>
        <r>
          <rPr>
            <sz val="9"/>
            <rFont val="Tahoma"/>
            <charset val="134"/>
          </rPr>
          <t xml:space="preserve">
</t>
        </r>
      </text>
    </comment>
    <comment ref="D137" authorId="0">
      <text>
        <r>
          <rPr>
            <b/>
            <sz val="9"/>
            <rFont val="Tahoma"/>
            <charset val="134"/>
          </rPr>
          <t>2021: 0,18</t>
        </r>
      </text>
    </comment>
    <comment ref="B151" authorId="1">
      <text>
        <r>
          <rPr>
            <b/>
            <sz val="9"/>
            <rFont val="Tahoma"/>
            <charset val="134"/>
          </rPr>
          <t>LATITUDE:</t>
        </r>
        <r>
          <rPr>
            <sz val="9"/>
            <rFont val="Tahoma"/>
            <charset val="134"/>
          </rPr>
          <t xml:space="preserve">
Đổi từ CX Trịnh Gia Thành</t>
        </r>
      </text>
    </comment>
    <comment ref="B153" authorId="2">
      <text>
        <r>
          <rPr>
            <b/>
            <sz val="9"/>
            <rFont val="Tahoma"/>
            <charset val="134"/>
          </rPr>
          <t>Cần bồ sung căn cứ pháp lý (anh Lam)</t>
        </r>
      </text>
    </comment>
    <comment ref="B154" authorId="2">
      <text>
        <r>
          <rPr>
            <sz val="9"/>
            <rFont val="Tahoma"/>
            <charset val="134"/>
          </rPr>
          <t xml:space="preserve">Thay đổi diện tích từ 0,29 ha thành 0,60ha (LUC:0,29; CLN:0,31)
</t>
        </r>
      </text>
    </comment>
    <comment ref="H160" authorId="2">
      <text>
        <r>
          <rPr>
            <b/>
            <sz val="9"/>
            <rFont val="Tahoma"/>
            <charset val="134"/>
          </rPr>
          <t>Cần phân rõ diện tích từng phường</t>
        </r>
      </text>
    </comment>
    <comment ref="B225" authorId="2">
      <text>
        <r>
          <rPr>
            <b/>
            <sz val="9"/>
            <rFont val="Tahoma"/>
            <charset val="134"/>
          </rPr>
          <t>Khu DC Tịnh Phong đổi tên</t>
        </r>
        <r>
          <rPr>
            <sz val="9"/>
            <rFont val="Tahoma"/>
            <charset val="134"/>
          </rPr>
          <t xml:space="preserve">
</t>
        </r>
      </text>
    </comment>
    <comment ref="B297" authorId="2">
      <text>
        <r>
          <rPr>
            <b/>
            <sz val="9"/>
            <rFont val="Tahoma"/>
            <charset val="134"/>
          </rPr>
          <t>Ban quản lý chợ cũ (0,0036 ha)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Windows User</author>
    <author>LATITUDE</author>
    <author>Admin</author>
  </authors>
  <commentList>
    <comment ref="F81" authorId="0">
      <text>
        <r>
          <rPr>
            <b/>
            <sz val="9"/>
            <rFont val="Tahoma"/>
            <charset val="134"/>
          </rPr>
          <t>KH2021: 0,3</t>
        </r>
      </text>
    </comment>
    <comment ref="D135" authorId="0">
      <text>
        <r>
          <rPr>
            <b/>
            <sz val="9"/>
            <rFont val="Tahoma"/>
            <charset val="134"/>
          </rPr>
          <t>2021: 0,13</t>
        </r>
      </text>
    </comment>
    <comment ref="D136" authorId="0">
      <text>
        <r>
          <rPr>
            <b/>
            <sz val="9"/>
            <rFont val="Tahoma"/>
            <charset val="134"/>
          </rPr>
          <t>KH2021: 0,10</t>
        </r>
        <r>
          <rPr>
            <sz val="9"/>
            <rFont val="Tahoma"/>
            <charset val="134"/>
          </rPr>
          <t xml:space="preserve">
</t>
        </r>
      </text>
    </comment>
    <comment ref="D137" authorId="0">
      <text>
        <r>
          <rPr>
            <b/>
            <sz val="9"/>
            <rFont val="Tahoma"/>
            <charset val="134"/>
          </rPr>
          <t>2021: 0,18</t>
        </r>
      </text>
    </comment>
    <comment ref="B151" authorId="1">
      <text>
        <r>
          <rPr>
            <b/>
            <sz val="9"/>
            <rFont val="Tahoma"/>
            <charset val="134"/>
          </rPr>
          <t>LATITUDE:</t>
        </r>
        <r>
          <rPr>
            <sz val="9"/>
            <rFont val="Tahoma"/>
            <charset val="134"/>
          </rPr>
          <t xml:space="preserve">
Đổi từ CX Trịnh Gia Thành</t>
        </r>
      </text>
    </comment>
    <comment ref="B153" authorId="2">
      <text>
        <r>
          <rPr>
            <b/>
            <sz val="9"/>
            <rFont val="Tahoma"/>
            <charset val="134"/>
          </rPr>
          <t>Cần bồ sung căn cứ pháp lý (anh Lam)</t>
        </r>
      </text>
    </comment>
    <comment ref="B154" authorId="2">
      <text>
        <r>
          <rPr>
            <sz val="9"/>
            <rFont val="Tahoma"/>
            <charset val="134"/>
          </rPr>
          <t xml:space="preserve">Thay đổi diện tích từ 0,29 ha thành 0,60ha (LUC:0,29; CLN:0,31)
</t>
        </r>
      </text>
    </comment>
    <comment ref="H160" authorId="2">
      <text>
        <r>
          <rPr>
            <b/>
            <sz val="9"/>
            <rFont val="Tahoma"/>
            <charset val="134"/>
          </rPr>
          <t>Cần phân rõ diện tích từng phường</t>
        </r>
      </text>
    </comment>
    <comment ref="B225" authorId="2">
      <text>
        <r>
          <rPr>
            <b/>
            <sz val="9"/>
            <rFont val="Tahoma"/>
            <charset val="134"/>
          </rPr>
          <t>Khu DC Tịnh Phong đổi tên</t>
        </r>
        <r>
          <rPr>
            <sz val="9"/>
            <rFont val="Tahoma"/>
            <charset val="134"/>
          </rPr>
          <t xml:space="preserve">
</t>
        </r>
      </text>
    </comment>
    <comment ref="B297" authorId="2">
      <text>
        <r>
          <rPr>
            <b/>
            <sz val="9"/>
            <rFont val="Tahoma"/>
            <charset val="134"/>
          </rPr>
          <t>Ban quản lý chợ cũ (0,0036 ha)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Windows User</author>
    <author>LATITUDE</author>
    <author>Admin</author>
  </authors>
  <commentList>
    <comment ref="F81" authorId="0">
      <text>
        <r>
          <rPr>
            <b/>
            <sz val="9"/>
            <rFont val="Tahoma"/>
            <charset val="134"/>
          </rPr>
          <t>KH2021: 0,3</t>
        </r>
      </text>
    </comment>
    <comment ref="D135" authorId="0">
      <text>
        <r>
          <rPr>
            <b/>
            <sz val="9"/>
            <rFont val="Tahoma"/>
            <charset val="134"/>
          </rPr>
          <t>2021: 0,13</t>
        </r>
      </text>
    </comment>
    <comment ref="D136" authorId="0">
      <text>
        <r>
          <rPr>
            <b/>
            <sz val="9"/>
            <rFont val="Tahoma"/>
            <charset val="134"/>
          </rPr>
          <t>KH2021: 0,10</t>
        </r>
        <r>
          <rPr>
            <sz val="9"/>
            <rFont val="Tahoma"/>
            <charset val="134"/>
          </rPr>
          <t xml:space="preserve">
</t>
        </r>
      </text>
    </comment>
    <comment ref="D137" authorId="0">
      <text>
        <r>
          <rPr>
            <b/>
            <sz val="9"/>
            <rFont val="Tahoma"/>
            <charset val="134"/>
          </rPr>
          <t>2021: 0,18</t>
        </r>
      </text>
    </comment>
    <comment ref="B151" authorId="1">
      <text>
        <r>
          <rPr>
            <b/>
            <sz val="9"/>
            <rFont val="Tahoma"/>
            <charset val="134"/>
          </rPr>
          <t>LATITUDE:</t>
        </r>
        <r>
          <rPr>
            <sz val="9"/>
            <rFont val="Tahoma"/>
            <charset val="134"/>
          </rPr>
          <t xml:space="preserve">
Đổi từ CX Trịnh Gia Thành</t>
        </r>
      </text>
    </comment>
    <comment ref="B153" authorId="2">
      <text>
        <r>
          <rPr>
            <b/>
            <sz val="9"/>
            <rFont val="Tahoma"/>
            <charset val="134"/>
          </rPr>
          <t>Cần bồ sung căn cứ pháp lý (anh Lam)</t>
        </r>
      </text>
    </comment>
    <comment ref="B154" authorId="2">
      <text>
        <r>
          <rPr>
            <sz val="9"/>
            <rFont val="Tahoma"/>
            <charset val="134"/>
          </rPr>
          <t xml:space="preserve">Thay đổi diện tích từ 0,29 ha thành 0,60ha (LUC:0,29; CLN:0,31)
</t>
        </r>
      </text>
    </comment>
    <comment ref="H160" authorId="2">
      <text>
        <r>
          <rPr>
            <b/>
            <sz val="9"/>
            <rFont val="Tahoma"/>
            <charset val="134"/>
          </rPr>
          <t>Cần phân rõ diện tích từng phường</t>
        </r>
      </text>
    </comment>
    <comment ref="B225" authorId="2">
      <text>
        <r>
          <rPr>
            <b/>
            <sz val="9"/>
            <rFont val="Tahoma"/>
            <charset val="134"/>
          </rPr>
          <t>Khu DC Tịnh Phong đổi tên</t>
        </r>
        <r>
          <rPr>
            <sz val="9"/>
            <rFont val="Tahoma"/>
            <charset val="134"/>
          </rPr>
          <t xml:space="preserve">
</t>
        </r>
      </text>
    </comment>
    <comment ref="B297" authorId="2">
      <text>
        <r>
          <rPr>
            <b/>
            <sz val="9"/>
            <rFont val="Tahoma"/>
            <charset val="134"/>
          </rPr>
          <t>Ban quản lý chợ cũ (0,0036 ha)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Windows User</author>
    <author>LATITUDE</author>
    <author>Admin</author>
  </authors>
  <commentList>
    <comment ref="F81" authorId="0">
      <text>
        <r>
          <rPr>
            <b/>
            <sz val="9"/>
            <rFont val="Tahoma"/>
            <charset val="134"/>
          </rPr>
          <t>KH2021: 0,3</t>
        </r>
      </text>
    </comment>
    <comment ref="D135" authorId="0">
      <text>
        <r>
          <rPr>
            <b/>
            <sz val="9"/>
            <rFont val="Tahoma"/>
            <charset val="134"/>
          </rPr>
          <t>2021: 0,13</t>
        </r>
      </text>
    </comment>
    <comment ref="D136" authorId="0">
      <text>
        <r>
          <rPr>
            <b/>
            <sz val="9"/>
            <rFont val="Tahoma"/>
            <charset val="134"/>
          </rPr>
          <t>KH2021: 0,10</t>
        </r>
        <r>
          <rPr>
            <sz val="9"/>
            <rFont val="Tahoma"/>
            <charset val="134"/>
          </rPr>
          <t xml:space="preserve">
</t>
        </r>
      </text>
    </comment>
    <comment ref="D137" authorId="0">
      <text>
        <r>
          <rPr>
            <b/>
            <sz val="9"/>
            <rFont val="Tahoma"/>
            <charset val="134"/>
          </rPr>
          <t>2021: 0,18</t>
        </r>
      </text>
    </comment>
    <comment ref="B151" authorId="1">
      <text>
        <r>
          <rPr>
            <b/>
            <sz val="9"/>
            <rFont val="Tahoma"/>
            <charset val="134"/>
          </rPr>
          <t>LATITUDE:</t>
        </r>
        <r>
          <rPr>
            <sz val="9"/>
            <rFont val="Tahoma"/>
            <charset val="134"/>
          </rPr>
          <t xml:space="preserve">
Đổi từ CX Trịnh Gia Thành</t>
        </r>
      </text>
    </comment>
    <comment ref="B153" authorId="2">
      <text>
        <r>
          <rPr>
            <b/>
            <sz val="9"/>
            <rFont val="Tahoma"/>
            <charset val="134"/>
          </rPr>
          <t>Cần bồ sung căn cứ pháp lý (anh Lam)</t>
        </r>
      </text>
    </comment>
    <comment ref="B154" authorId="2">
      <text>
        <r>
          <rPr>
            <sz val="9"/>
            <rFont val="Tahoma"/>
            <charset val="134"/>
          </rPr>
          <t xml:space="preserve">Thay đổi diện tích từ 0,29 ha thành 0,60ha (LUC:0,29; CLN:0,31)
</t>
        </r>
      </text>
    </comment>
    <comment ref="H160" authorId="2">
      <text>
        <r>
          <rPr>
            <b/>
            <sz val="9"/>
            <rFont val="Tahoma"/>
            <charset val="134"/>
          </rPr>
          <t>Cần phân rõ diện tích từng phường</t>
        </r>
      </text>
    </comment>
    <comment ref="B225" authorId="2">
      <text>
        <r>
          <rPr>
            <b/>
            <sz val="9"/>
            <rFont val="Tahoma"/>
            <charset val="134"/>
          </rPr>
          <t>Khu DC Tịnh Phong đổi tên</t>
        </r>
        <r>
          <rPr>
            <sz val="9"/>
            <rFont val="Tahoma"/>
            <charset val="134"/>
          </rPr>
          <t xml:space="preserve">
</t>
        </r>
      </text>
    </comment>
    <comment ref="B297" authorId="2">
      <text>
        <r>
          <rPr>
            <b/>
            <sz val="9"/>
            <rFont val="Tahoma"/>
            <charset val="134"/>
          </rPr>
          <t>Ban quản lý chợ cũ (0,0036 ha)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<sst xmlns="http://schemas.openxmlformats.org/spreadsheetml/2006/main" count="18328" uniqueCount="639">
  <si>
    <t>Biểu 10/CH</t>
  </si>
  <si>
    <t>DANH MỤC CÁC CÔNG TRÌNH, DỰ ÁN THỰC HIỆN TRONG NĂM 2022 CỦA THỊ XÃ TRẢNG BÀNG</t>
  </si>
  <si>
    <t>Ghi chú:</t>
  </si>
  <si>
    <t xml:space="preserve">  Cột (9): Đánh dấu "x". Ghi chú tại cột (16): thực hiện đến công đoạn nào: đang bồi thường giải phóng mặt bằng, hoàn thành thu hồi đất, đã giao đất (hoặc cho thuê đất),…</t>
  </si>
  <si>
    <t xml:space="preserve">  Cột (10): Đánh dấu "x" vào công trình chưa thực hiện và ghi rõ nguyên nhân chưa thực hiện tại cột (11).</t>
  </si>
  <si>
    <t xml:space="preserve">  Cột (12): Đánh dấu "x" vào công trình cần điều chỉnh diện tích và ghi rõ diện tích điều chỉnh tại cột (16).</t>
  </si>
  <si>
    <t xml:space="preserve">  Cột (13): Đánh dấu "x" vào công trình cần điều chỉnh vị trí và ghi rõ vị trí điều chỉnh tại cột (16).</t>
  </si>
  <si>
    <t xml:space="preserve">  Cột (14): Đánh dấu "x" vào công trình đề nghị hủy bỏ và ghi chú lý do huỷ bỏ tại cột (16).</t>
  </si>
  <si>
    <t xml:space="preserve">  Cột (15): Đánh dấu "x" vào công trình, dự án cần chuyển tiếp sang kế hoạch năm 2023 và ghi chú lý do chuyển tiếp tại cột (16).</t>
  </si>
  <si>
    <t>STT</t>
  </si>
  <si>
    <t>Hạng mục</t>
  </si>
  <si>
    <t>Mã loại đất</t>
  </si>
  <si>
    <t>DT
kế hoạch
(ha)</t>
  </si>
  <si>
    <t>DT
hiện trạng
(ha)</t>
  </si>
  <si>
    <t>Tăng thêm</t>
  </si>
  <si>
    <t>Địa điểm
(Xã, phường)</t>
  </si>
  <si>
    <t>Vị trí trên bản đồ</t>
  </si>
  <si>
    <t>Các văn bản pháp lý</t>
  </si>
  <si>
    <t>Ghi chú</t>
  </si>
  <si>
    <t>Năm đưa</t>
  </si>
  <si>
    <t>Thực hiện trong năm 2022</t>
  </si>
  <si>
    <t>Diện tích (ha)</t>
  </si>
  <si>
    <t>SD vào loại đất (ha)</t>
  </si>
  <si>
    <t>Tờ bản đồ</t>
  </si>
  <si>
    <t>Số thửa đất</t>
  </si>
  <si>
    <t>Vốn ngân sách</t>
  </si>
  <si>
    <t>Đã và đang thực hiện</t>
  </si>
  <si>
    <t>Chưa thực hiện</t>
  </si>
  <si>
    <t>Nguyên nhân</t>
  </si>
  <si>
    <t>Đề xuất của địa phương</t>
  </si>
  <si>
    <t>Điều chỉnh diện tích</t>
  </si>
  <si>
    <t>Điều chỉnh vị trí</t>
  </si>
  <si>
    <t>Hủy bỏ</t>
  </si>
  <si>
    <t>Chuyển tiếp sang 2023</t>
  </si>
  <si>
    <t>Ghi chú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</si>
  <si>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</si>
  <si>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</si>
  <si>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</si>
  <si>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</si>
  <si>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</si>
  <si>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</si>
  <si>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</si>
  <si>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</si>
  <si>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</si>
  <si>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</si>
  <si>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</si>
  <si>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</si>
  <si>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</si>
  <si>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</si>
  <si>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</si>
  <si>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</si>
  <si>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I</t>
  </si>
  <si>
    <t>Công trình, dự án mục đích quốc phòng, an ninh</t>
  </si>
  <si>
    <t>CQP/QS20 phường Trảng Bàng</t>
  </si>
  <si>
    <t>CQP</t>
  </si>
  <si>
    <t>CLN</t>
  </si>
  <si>
    <t>P. Trảng Bàng</t>
  </si>
  <si>
    <t>CV số 2906/BCH-TM của Bộ CHQS tỉnh</t>
  </si>
  <si>
    <t>Đăng ký mới</t>
  </si>
  <si>
    <t>II</t>
  </si>
  <si>
    <t>Công trình, dự án do Thủ tướng Chính phủ chấp thuận, quyết định đầu tư mà phải thu hồi đất</t>
  </si>
  <si>
    <r>
      <rPr>
        <sz val="9"/>
        <rFont val="Times New Roman"/>
        <charset val="134"/>
      </rPr>
      <t xml:space="preserve">Dự án Cao tốc TP. HCM - Mộc Bài. </t>
    </r>
    <r>
      <rPr>
        <i/>
        <sz val="9"/>
        <rFont val="Times New Roman"/>
        <charset val="134"/>
      </rPr>
      <t>Trong đó:</t>
    </r>
  </si>
  <si>
    <t>DGT</t>
  </si>
  <si>
    <t>LUA: 79,02 HNK: 5,42 CLN: 13,96 NTS: 0,24 DGT: 4,38 DTL: 2,43 NTD: 1,25 DSH: 0,06 ODT: 30,29 SON: 0,81 MNC: 0,45</t>
  </si>
  <si>
    <t>Phường Gia Lộc; Phường Lộc Hưng, Phường An Tịnh</t>
  </si>
  <si>
    <t>Công văn số 1351/TTg-CN ngày 14/10/2019 của Thủ tướng Chính phủ; QĐ số 11/QĐ-UBND tỉnh ngày 06/1/2021</t>
  </si>
  <si>
    <t>Chuyển tiếp</t>
  </si>
  <si>
    <t>x</t>
  </si>
  <si>
    <t>Phường Gia Lộc</t>
  </si>
  <si>
    <t xml:space="preserve">LUA: 36,76 HNK: 4,10 CLN:11,15 NTS: 0,19 DGT: 3,10 DTL: 1,07 NTD: 1,17 DSH: 0,06 ODT: 19,68 SON: 0,40 MNC: 0,45 </t>
  </si>
  <si>
    <t>P. Gia Lộc</t>
  </si>
  <si>
    <t>Phường Lộc Hưng</t>
  </si>
  <si>
    <t>LUA: 5,19 CLN: 0,45 DGT: 0,26 DTL: 0,48 ODT: 2,00 SON: 0,29</t>
  </si>
  <si>
    <t>P. Lộc Hưng</t>
  </si>
  <si>
    <t>Phường An Tịnh</t>
  </si>
  <si>
    <t>LUA: 37,07 HNK: 1,32 CLN: 2,36 NTS: 0,05 DGT: 1,02 DTL: 0,88 NDT: 0,08 ODT: 8,61 SON: 0,12</t>
  </si>
  <si>
    <t>P. An Tịnh</t>
  </si>
  <si>
    <t>Trung tâm Logistics và cảng tổng hợp Tây Ninh</t>
  </si>
  <si>
    <t>LUC:156,49; CLN:76,94; HNK:1,31; ONT:2,50; SKC: 0,52; NTS:8,88; SON:18,79</t>
  </si>
  <si>
    <t>Hưng Thuận</t>
  </si>
  <si>
    <t>NQ só 06/NQ-HĐND ngày 31/7/2020; QĐ số 11/QĐ-UBND tỉnh ngày 06/1/2021</t>
  </si>
  <si>
    <t>Đất giao thông trong khu Đất đô thị dịch vụ (Dự án khu Liên hợp Đô thị-Dịch vụ Phước Đông-Bời Lời (giai đoạn 3)</t>
  </si>
  <si>
    <t>Đôn Thuận</t>
  </si>
  <si>
    <t>QĐ số 794/QĐ-UBND tỉnh ngày 17/4/2020; QĐ số 11/QĐ-UBND tỉnh ngày 06/1/2021</t>
  </si>
  <si>
    <t>Đất khu công nghiệp (Dự án khu Liên hợp Đô thị-Dịch vụ Phước Đông-Bời Lời (giai đoạn 3)</t>
  </si>
  <si>
    <t>SKK</t>
  </si>
  <si>
    <t>Đất thương mại dịch vụ trong khu Đất đô thị dịch vụ (Dự án khu Liên hợp Đô thị-Dịch vụ Phước Đông-Bời Lời (giai đoạn 3)</t>
  </si>
  <si>
    <t>TMD</t>
  </si>
  <si>
    <t>Đất ở nông thôn trong khu Đất đô thị dịch vụ (Dự án khu Liên hợp Đô thị-Dịch vụ Phước Đông-Bời Lời (giai đoạn 3)</t>
  </si>
  <si>
    <t>ONT</t>
  </si>
  <si>
    <t>Đất phi nông nghiệp khác trong khu Đất đô thị dịch vụ (Dự án khu Liên hợp Đô thị-Dịch vụ Phước Đông-Bời Lời (giai đoạn 3)</t>
  </si>
  <si>
    <t>PNK</t>
  </si>
  <si>
    <t>III</t>
  </si>
  <si>
    <t>Công trình, dự án do Hội đồng nhân dân cấp tỉnh chấp thuận mà phải thu hồi đất</t>
  </si>
  <si>
    <t>Đường liên tuyến kết nối vùng N8-787B-789</t>
  </si>
  <si>
    <t>LUC: 14,20; HNK: 24,90;
CLN: 5,80; ONT: 2,40</t>
  </si>
  <si>
    <t>Hưng Thuận; Đôn Thuận; P. An Tịnh; P. An Hòa</t>
  </si>
  <si>
    <t>Công văn số 663/BQDA của BQLDA đầu tư xây dựng ngành giao thông tỉnh ngày 30/9/2020; NQ số 12/NQ-HĐND ngày 10/12/2020 của Hội đồng Nhân dân tỉnh Tây Ninh; QĐ số 11/QĐ-UBND tỉnh ngày 06/1/2021</t>
  </si>
  <si>
    <t>Xã Hưng Thuận</t>
  </si>
  <si>
    <t xml:space="preserve">LUC: 2,51;HNK: 12,45; CLN: 1,60; ONT: 1,20 </t>
  </si>
  <si>
    <t>Xã Đôn Thuận</t>
  </si>
  <si>
    <t>LUC: 2,50; CLN: 2,60; ONT: 1,20</t>
  </si>
  <si>
    <t>LUC: 4,04;HNK: 12,45; CLN: 1,60</t>
  </si>
  <si>
    <t>Phường An Hòa</t>
  </si>
  <si>
    <t>LUC: 5,15; CLN: 0,50</t>
  </si>
  <si>
    <t>P. An Hòa</t>
  </si>
  <si>
    <t>Dự án thành phần 1 – Tuyến đường N8 thuộc dự án Đường liên tuyến kết nối vùng N8 - 787B – 789</t>
  </si>
  <si>
    <t>LUC: 9,19</t>
  </si>
  <si>
    <t>P. An Hòa, P. An Tịnh</t>
  </si>
  <si>
    <t>Đường ra cửa khẩu phụ phát triển biên mậu</t>
  </si>
  <si>
    <t xml:space="preserve"> LUC: 4,00; HNK: 0,8; CLN: 3,10;
ONT: 0,10</t>
  </si>
  <si>
    <t>Phước Bình</t>
  </si>
  <si>
    <t>Chuyển tiếp</t>
  </si>
  <si>
    <t>Đường vào cầu Ông Sãi</t>
  </si>
  <si>
    <t xml:space="preserve"> LUC: 0,90; HNK: 0,80;
CLN: 0,30; ONT: 0,10</t>
  </si>
  <si>
    <t>CV số 663/BQDA của BQLDA đầu tư xây dựng ngành giao thông tỉnh ngày 30/9/2020; NQ số 12/NQ-HĐND ngày 10/12/2020 của HĐND tỉnh Tây Ninh</t>
  </si>
  <si>
    <t>LUC: 4,00; CLN: 4,00</t>
  </si>
  <si>
    <t>Phước Chỉ</t>
  </si>
  <si>
    <t>Khu đô thị dịch vụ phục vụ KCN Trảng Bàng</t>
  </si>
  <si>
    <t>TMD, DGT, DKV, ODT</t>
  </si>
  <si>
    <t>LUK: 51,00 LUC: 35,00 HNK: 5,00 CLN: 59,00</t>
  </si>
  <si>
    <t>P. Trảng Bàng, P. An Tịnh</t>
  </si>
  <si>
    <t>-</t>
  </si>
  <si>
    <t>Đất thương mại dịch vụ</t>
  </si>
  <si>
    <t>LUK: 20,00 LUC: 15,00 HNK: 2,50 CLN: 22,50</t>
  </si>
  <si>
    <t>Đất giao thông</t>
  </si>
  <si>
    <t>LUK: 5,00 LUC: 5,00</t>
  </si>
  <si>
    <t>Đất khu vui chơi, giải trí công cộng</t>
  </si>
  <si>
    <t>DKV</t>
  </si>
  <si>
    <t>LUK: 6,00 CLN: 9,00</t>
  </si>
  <si>
    <t>Đất ở đô thị</t>
  </si>
  <si>
    <t>ODT</t>
  </si>
  <si>
    <t>LUK: 20,00 LUC: 15,00 HNK: 2,50 CLN: 27,50</t>
  </si>
  <si>
    <t>Khu đất công Bùng Binh 149 ha</t>
  </si>
  <si>
    <t>SKC, ONT</t>
  </si>
  <si>
    <t>HNK: 10,00 CLN: 88,66</t>
  </si>
  <si>
    <t xml:space="preserve">Đấu giá quyền sử dụng đất GĐ 1 trong khu 46,9 ha (thuộc khu 149 ha) </t>
  </si>
  <si>
    <t>SKC</t>
  </si>
  <si>
    <t>HNK: 9,00 CLN: 19,81</t>
  </si>
  <si>
    <t>Khu tái định cư và chỉnh trang đô thị</t>
  </si>
  <si>
    <t>HNK: 1,00 CLN: 7,31</t>
  </si>
  <si>
    <t>CLN: 9,81</t>
  </si>
  <si>
    <t xml:space="preserve">Đất cơ sở sản xuất PNN (thuộc khu 149 ha) </t>
  </si>
  <si>
    <t>CLN: 51,73</t>
  </si>
  <si>
    <t>Dự án đầu tư xây dựng công trình đê bao ngăn lũ ven Sông Vàm Cỏ</t>
  </si>
  <si>
    <t>DTL</t>
  </si>
  <si>
    <t>LUC: 28,27</t>
  </si>
  <si>
    <t>Kênh tiêu Suối Bàu Rong Gia Bình</t>
  </si>
  <si>
    <t>LUA: 5,40</t>
  </si>
  <si>
    <t>P. Gia Lộc, P. Gia Bình</t>
  </si>
  <si>
    <t>Quyết định số 2115/QĐ-UBND ngày 07/9/2021</t>
  </si>
  <si>
    <t>Kênh tiêu Biên giới</t>
  </si>
  <si>
    <t>LUA: 1,50</t>
  </si>
  <si>
    <t>Phước Bình, Phước Chỉ</t>
  </si>
  <si>
    <t>Quyết định số 2116/QĐ-UBND ngày 07/9/2021</t>
  </si>
  <si>
    <t>Đường dây điện 500kv Củ Chi - rẽ Chơn Thành - Đức Hòa</t>
  </si>
  <si>
    <t>DNL</t>
  </si>
  <si>
    <t>QĐ số 794/QĐ-UBND tỉnh ngày 17/4/2020; NQ số 12/NQ-HĐND ngày 10/12/2020 của Hội đồng Nhân dân tỉnh Tây Ninh</t>
  </si>
  <si>
    <t>Đường dây 110kv Trảng Bàng- Củ Chi</t>
  </si>
  <si>
    <t>LUC</t>
  </si>
  <si>
    <t>Đường dây điện 500kv Đức Hòa - Chơn Thành</t>
  </si>
  <si>
    <t>HNK: 0,97 CLN: 1,53</t>
  </si>
  <si>
    <t>Phước Chỉ, P. An Hòa, P. Gia Bình, P. Gia Lộc,  P. Lộc Hưng, Hưng Thuận, Đôn Thuận</t>
  </si>
  <si>
    <t>CV số 8619/SPMB-ĐB của Ban quản lý dự án các công trình điện miền nam ngày 28/7/2021; QĐ số 794/QĐ-UBND tỉnh ngày 17/4/2020; QĐ số 11/QĐ-UBND tỉnh ngày 06/1/2021</t>
  </si>
  <si>
    <t xml:space="preserve">Xã Phước Chỉ </t>
  </si>
  <si>
    <t>HNK: 0,2; CLN: 0,2</t>
  </si>
  <si>
    <t>Phường Gia Bình</t>
  </si>
  <si>
    <t>HNK: 0,15; CLN: 0,1</t>
  </si>
  <si>
    <t>P. Gia Bình</t>
  </si>
  <si>
    <t>HNK: 0,05; CLN: 0,1</t>
  </si>
  <si>
    <t>HNK: 0,14; CLN: 0,2</t>
  </si>
  <si>
    <t>Xã Hưng Thuận</t>
  </si>
  <si>
    <t>HNK: 0,22; CLN: 0,2</t>
  </si>
  <si>
    <t>HNK: 0,21; CLN: 0,03</t>
  </si>
  <si>
    <t>XDM ĐD và trạm 110kV Lộc Hưng</t>
  </si>
  <si>
    <t>CLN: 0,68</t>
  </si>
  <si>
    <t>Đăng ký nhu cầu</t>
  </si>
  <si>
    <t>Cải tạo đường dây 110 kV Trảng Bàng – KCN Trảng Bàng</t>
  </si>
  <si>
    <t>Đường dây 220KV Phước Đông - Trạm biến áp 500 kV Tây Ninh 1</t>
  </si>
  <si>
    <t>LUC: 0,06 CLN: 0,04</t>
  </si>
  <si>
    <t>P. Lộc Hưng, 
Đôn Thuận</t>
  </si>
  <si>
    <t>Trạm biến áp 220 kV Phước Đông và đường dây đấu nối</t>
  </si>
  <si>
    <t>CLN: 4,00</t>
  </si>
  <si>
    <t>Hệ thống thu gom và xử lý nước thải đô thị Trảng Bàng và hệ thống đường ống dẫn</t>
  </si>
  <si>
    <t>DRA</t>
  </si>
  <si>
    <t>LUC:5,27; HNK:1,68</t>
  </si>
  <si>
    <t>Phường An Tịnh; Phường Trảng Bàng; Phường Gia Lộc</t>
  </si>
  <si>
    <t>1,2,3,4,7,8,9,10,11,12,13,14,15,16,17,18,19,20,21,22,102,123,137,159,121,122</t>
  </si>
  <si>
    <t>Nghị quyết số 22/NQ-HĐND ngày 17/9/2019; QĐ số 794/QĐ-UBND tỉnh ngày 17/4/2020; QĐ số 11/QĐ-UBND tỉnh ngày 06/1/2021</t>
  </si>
  <si>
    <t>Phường Trảng Bàng</t>
  </si>
  <si>
    <t>HNK</t>
  </si>
  <si>
    <t>IV</t>
  </si>
  <si>
    <t>Công trình, dự án còn lại</t>
  </si>
  <si>
    <t>IV.1</t>
  </si>
  <si>
    <t>Công trình, dự án cấp huyện xác định cần thu hồi đất</t>
  </si>
  <si>
    <t>*</t>
  </si>
  <si>
    <t>Trung tâm thương mại (bến xe cũ)</t>
  </si>
  <si>
    <t>Đổi công năng công ty gạch Hòa Thành (XN giày da cũ)</t>
  </si>
  <si>
    <t>Tiểu khẩu Rộc Môn</t>
  </si>
  <si>
    <t>LUC: 2,08; SON: 1,00</t>
  </si>
  <si>
    <t>170; 183; 184; 185; 186; 196; 197; 198; 207; 208; 214; 215</t>
  </si>
  <si>
    <t>Đường xã</t>
  </si>
  <si>
    <t>Bến xe Trảng Bàng</t>
  </si>
  <si>
    <t>LUA</t>
  </si>
  <si>
    <t>Đường Cây Dương</t>
  </si>
  <si>
    <t>Nhu cầu đất giao thông</t>
  </si>
  <si>
    <t>Đất giao thông nông thôn</t>
  </si>
  <si>
    <t>LUC:0,50; HNK: 0,9; CLN: 0,75</t>
  </si>
  <si>
    <t>HNK: 0,2; CLN:1,3</t>
  </si>
  <si>
    <t>HNK: 0,5; CLN: 1,0</t>
  </si>
  <si>
    <t>Đường nhánh Phước Trung đoạn cuối</t>
  </si>
  <si>
    <t>QĐ số 11/QĐ-UBND tỉnh ngày 06/1/2021</t>
  </si>
  <si>
    <t>Mở rộng láng nhựa đường Hòa Hưng 4</t>
  </si>
  <si>
    <t>CLN: 0,09</t>
  </si>
  <si>
    <t>Mở rộng, láng nhựa đường cầu cống hố, cứng hóa làm bờ kè kênh tiêu</t>
  </si>
  <si>
    <t>CLN: 1,18</t>
  </si>
  <si>
    <t>Mở rộng láng nhựa đường sau cây xăng đến nhà ông Trí xưởng đèn cầy</t>
  </si>
  <si>
    <t>CLN: 0,60</t>
  </si>
  <si>
    <t>Thoát nước đường ĐT.787A</t>
  </si>
  <si>
    <t>CLN: 1,34 ODT: 5,33</t>
  </si>
  <si>
    <t>Đất thủy lợi</t>
  </si>
  <si>
    <t>Kênh hệ thống trạm bơm Phước Lưu</t>
  </si>
  <si>
    <t>QĐ số 5611/QĐ-UBND thị xã Trảng Bàng ngày 30/10/2020; QĐ số 11/QĐ-UBND tỉnh ngày 06/1/2021</t>
  </si>
  <si>
    <t>Trạm bơm Phước Lưu</t>
  </si>
  <si>
    <t>QĐ số 5610/QĐ-UBND thị xã Trảng Bàng ngày 30/10/2020; QĐ số 11/QĐ-UBND tỉnh ngày 06/1/2021</t>
  </si>
  <si>
    <t>Trạm bơm K8+149 kênh chính Đức Hòa</t>
  </si>
  <si>
    <t>Đất cơ sở văn hóa</t>
  </si>
  <si>
    <t>Nhà văn hóa thanh niên công nhân</t>
  </si>
  <si>
    <t>DVH</t>
  </si>
  <si>
    <t xml:space="preserve">MR TTVH-HTCĐ xã Đôn Thuận </t>
  </si>
  <si>
    <t>DGD</t>
  </si>
  <si>
    <t>Đất cơ sở giáo dục và đào tạo</t>
  </si>
  <si>
    <t>Đất giáo dục (kêu gọi đầu tư)</t>
  </si>
  <si>
    <t>tờ 29, 37</t>
  </si>
  <si>
    <t>519,520…tờ 19; 17(37)</t>
  </si>
  <si>
    <t>QĐ số 794/QĐ-UBND tỉnh ngày 17/4/2020; QĐ số 11/QĐ-UBND tỉnh ngày 06/1/2021; QĐ số 1067/QĐ-UBND tỉnh ngày 17/5/2021</t>
  </si>
  <si>
    <t>Trường Mẫu giáo Họa Mi</t>
  </si>
  <si>
    <t>LUK: 0,21 CLN: 0,12 NTD: 0,52</t>
  </si>
  <si>
    <t>Trường TH Trảng Bàng</t>
  </si>
  <si>
    <t>CLN: 1,50</t>
  </si>
  <si>
    <t>Trường THCS Trương Tùng Quân</t>
  </si>
  <si>
    <t>Đất cơ sở thể dục thể thao</t>
  </si>
  <si>
    <t>Sân bóng Phường Gia Lộc</t>
  </si>
  <si>
    <t>DTT</t>
  </si>
  <si>
    <t xml:space="preserve"> Chuyển tiếp</t>
  </si>
  <si>
    <t>Sân bóng đá</t>
  </si>
  <si>
    <t>NTD</t>
  </si>
  <si>
    <t>Sân vận động (mới)</t>
  </si>
  <si>
    <t>Đất di tích lịch sử - văn hóa</t>
  </si>
  <si>
    <t>Công trình di tích lịch sử rạch tràm - địa điểm thành lập chi bộ đảng đầu tiên tỉnh Tây Ninh</t>
  </si>
  <si>
    <t>DDT</t>
  </si>
  <si>
    <t>1 phần thửa 112</t>
  </si>
  <si>
    <t>QĐ số 794/QĐ-UBND tỉnh ngày 17/4/2020; QĐ số 11/QĐ-UBND tỉnh ngày 06/1/2021; Công văn số 1054/SVHTTDL-QLVH ngày 28/5/2021</t>
  </si>
  <si>
    <t>Đất công trình năng lượng</t>
  </si>
  <si>
    <t>Trạm biến áp 500KV Tây Ninh 1 và đường dây đấu nối</t>
  </si>
  <si>
    <t>LUC: 8,00 CLN: 11,10</t>
  </si>
  <si>
    <t>VB số 2198/UBND-KTTC ngày 14/9/2020 của UBND tỉnh; VB số 1502/UBND ngày 21/11/2020 của UBND thị xã Trảng Bàng; QĐ số 11/QĐ-UBND tỉnh ngày 06/1/2021</t>
  </si>
  <si>
    <t>Đất làm nghĩa trang, nghĩa địa</t>
  </si>
  <si>
    <t>Nghĩa địa ấp Trảng cỏ - Trảng Sa</t>
  </si>
  <si>
    <t>Đất chợ</t>
  </si>
  <si>
    <t>Chợ biên giới</t>
  </si>
  <si>
    <t>DCH</t>
  </si>
  <si>
    <t>LUC: 3,50</t>
  </si>
  <si>
    <t>Đất sinh hoạt cộng đồng</t>
  </si>
  <si>
    <t>Nhà văn hóa - văn phòng ấp Phước Long</t>
  </si>
  <si>
    <t>DSH</t>
  </si>
  <si>
    <t>DGD: 0,04</t>
  </si>
  <si>
    <t>Nhà văn hóa - văn phòng ấp Phước Thuận</t>
  </si>
  <si>
    <t>LUC: 0,03</t>
  </si>
  <si>
    <t xml:space="preserve">Khu vui chơi thiếu nhi </t>
  </si>
  <si>
    <t>TSC</t>
  </si>
  <si>
    <t>QĐ số 794/QĐ-UBND tỉnh ngày 17/4/2020</t>
  </si>
  <si>
    <t>Công viên Sóc Lào (ấp Sóc Lào)</t>
  </si>
  <si>
    <t>145, 157</t>
  </si>
  <si>
    <t>Khu đất ở (Phòng TN và MT)</t>
  </si>
  <si>
    <t>CV 347/UBND ngày 23/4/2018; QĐ số 794/QĐ-UBND tỉnh ngày 17/4/2020; QĐ số 11/QĐ-UBND tỉnh ngày 06/1/2021</t>
  </si>
  <si>
    <t>Khu đất ở (phòng TC-KH; Đài Truyền thanh; gần Đài Truyền thanh; Phòng LĐTB-XH; Thị đoàn)</t>
  </si>
  <si>
    <t>CLN: 0,01 TSC: 0,32</t>
  </si>
  <si>
    <t>43,47,95,104; 1p thửa 41</t>
  </si>
  <si>
    <t>Khu dân cư An Thới (đất công)</t>
  </si>
  <si>
    <t>ODT,
TSC</t>
  </si>
  <si>
    <t>207, 208, 216, 217, 197</t>
  </si>
  <si>
    <t>Khu nhà ở kết hợp thương mại, dịch vụ (đất công khu SVĐ cũ)</t>
  </si>
  <si>
    <t>ODT,
TMD</t>
  </si>
  <si>
    <t>DTT: 1,00; CLN: 3,20</t>
  </si>
  <si>
    <t>Đất xây dựng trụ sở cơ quan</t>
  </si>
  <si>
    <t>Khu vực địa bàn xã Phước Chỉ</t>
  </si>
  <si>
    <t>Khu vực địa bàn xã Hưng Thuận</t>
  </si>
  <si>
    <t>Khu vực địa bàn xã Phước Bình</t>
  </si>
  <si>
    <t>Trụ sở UBND Phường Gia Bình</t>
  </si>
  <si>
    <t>225, 242, 772, 773, 321, 306, 343, 322, 342, 366, 323, 745, 746, 747, 744, 304, 305, 290,
320, 365, 398</t>
  </si>
  <si>
    <t>MR chốt dân quân  Phước Mỹ</t>
  </si>
  <si>
    <t>MR chốt dân quân Cầu Ông Sãi</t>
  </si>
  <si>
    <t xml:space="preserve">Trụ sở làm việc Công an phường </t>
  </si>
  <si>
    <t>Trụ sở làm việc Công an xã</t>
  </si>
  <si>
    <t>QĐ số 11/QĐ-UBND tỉnh ngày 06/1/2022</t>
  </si>
  <si>
    <t>QĐ số 11/QĐ-UBND tỉnh ngày 06/1/2023</t>
  </si>
  <si>
    <t>Hưng Thuận</t>
  </si>
  <si>
    <t>1 phần thửa 430</t>
  </si>
  <si>
    <t>QĐ số 11/QĐ-UBND tỉnh ngày 06/1/2024</t>
  </si>
  <si>
    <t>QĐ số 11/QĐ-UBND tỉnh ngày 06/1/2025</t>
  </si>
  <si>
    <t>QĐ số 11/QĐ-UBND tỉnh ngày 06/1/2026</t>
  </si>
  <si>
    <t>QĐ số 11/QĐ-UBND tỉnh ngày 06/1/2027</t>
  </si>
  <si>
    <t>QĐ số 11/QĐ-UBND tỉnh ngày 06/1/2028</t>
  </si>
  <si>
    <t>QĐ số 11/QĐ-UBND tỉnh ngày 06/1/2029</t>
  </si>
  <si>
    <t>Trụ sở UBND phường Trảng Bàng (xây mới)</t>
  </si>
  <si>
    <t>Đất công trình sự nghiệp</t>
  </si>
  <si>
    <t>Trụ sở làm việc và kho vật chứng của Chi cục thi hành án dân sự</t>
  </si>
  <si>
    <t>DTS</t>
  </si>
  <si>
    <t>IV.2</t>
  </si>
  <si>
    <t xml:space="preserve">Công trình, dự án chuyển mục đích sử dụng đất </t>
  </si>
  <si>
    <t>Cửa hàng kinh doanh xăng dầu tại ấp Bình Phú (đường 786) của bà Nguyễn Thị Oanh</t>
  </si>
  <si>
    <t>508, 509, 510, 548</t>
  </si>
  <si>
    <t>QĐ số 794/QĐ-UBND tỉnh ngày 17/4/2020; Công văn số 900/UBND thị xã ngày 27/7/2020; QĐ số 11/QĐ-UBND tỉnh ngày 06/1/2021</t>
  </si>
  <si>
    <t>Cây xăng của DNTN Thương mại Trường Thanh</t>
  </si>
  <si>
    <t>566,537,608,611</t>
  </si>
  <si>
    <t>Trạm dừng chân Hồ Chí Minh (Trạm dừng chân Gia Bình)</t>
  </si>
  <si>
    <t>Cây xăng Nguyễn Võ Công</t>
  </si>
  <si>
    <t>ONT:0,04; CLN:0,64</t>
  </si>
  <si>
    <t>13,18</t>
  </si>
  <si>
    <t>69,228,229(18)41; 419(13)</t>
  </si>
  <si>
    <t>QĐ số 1666/QĐ-UBND tỉnh ngày 04/8/2020; QĐ số 11/QĐ-UBND tỉnh ngày 06/1/2021</t>
  </si>
  <si>
    <t>Trạm dừng chân Gia Lộc</t>
  </si>
  <si>
    <t>LUK: 3,67; HNK: 2,70; CLN: 3,15; ONT: 0,48</t>
  </si>
  <si>
    <t>Cửa hàng xăng dầu (Cty Ngô Gia)</t>
  </si>
  <si>
    <t>9;11</t>
  </si>
  <si>
    <t>116(11); 110(9)</t>
  </si>
  <si>
    <t xml:space="preserve"> </t>
  </si>
  <si>
    <t>Cửa hàng xăng dầu Thiện Nga (của Cty TNHH Thiện Nga)</t>
  </si>
  <si>
    <t>LUC: 0,29; CLN: 0,31</t>
  </si>
  <si>
    <t>61,62,63,68,69,171,56,57,54,55,60,172</t>
  </si>
  <si>
    <t>QĐ số 1755/QĐ-UBND tỉnh ngày 14/8/2020; Công văn số 5570/STNMT-PQLĐĐ ngày 24/8/2020; QĐ số 11/QĐ-UBND tỉnh ngày 06/1/2021</t>
  </si>
  <si>
    <t>Trạm dừng chân Trần Hà</t>
  </si>
  <si>
    <t>LUA: 0,27; HNK: 1,03; CLN: 2,07; ONT: 0,63</t>
  </si>
  <si>
    <t>28, 30</t>
  </si>
  <si>
    <t>Cây xăng Lái Mai (nhà đầu tư Phạm Thị Mùa)</t>
  </si>
  <si>
    <t>Bàu Cá Chạch</t>
  </si>
  <si>
    <t>TMD,
ODT</t>
  </si>
  <si>
    <t>NTS</t>
  </si>
  <si>
    <t>Công ty TNHH xăng dầu Trường Đại Phát</t>
  </si>
  <si>
    <t>Khu dịch vụ vui chơi, giải trí Happy Land</t>
  </si>
  <si>
    <t>CV 1485/UBND thị xã ngày 25/11/2020; QĐ số 11/QĐ-UBND tỉnh ngày 06/1/2021</t>
  </si>
  <si>
    <t>KDL sinh thái Thủy Trúc</t>
  </si>
  <si>
    <t>P. Gia Bình - P. Gia Lộc</t>
  </si>
  <si>
    <t>VB số 1220/UBND thị xã ngày 28/9/2020; QĐ số 11/QĐ-UBND tỉnh ngày 06/1/2021</t>
  </si>
  <si>
    <t>Bãi tập kết vật liệu phục vụ cho bến thủy nội địa (Công ty Bê tông Tây Ninh)</t>
  </si>
  <si>
    <t>HNK:0,39; LUK:0,48</t>
  </si>
  <si>
    <t>2,3,4,5,6,7,8,9,10,11,12,15</t>
  </si>
  <si>
    <t>Bến thủy nội địa Cát Vàng (bãi tập kết VLXD)</t>
  </si>
  <si>
    <t>53, 60, 66, 67, 68, 77, 78, 86, 87, 88, 95</t>
  </si>
  <si>
    <t>Văn phòng làm việc và kho chứa thành phẩm của công ty TNHH Thương mại dịch vụ - Sản xuất Sài Gòn Sao</t>
  </si>
  <si>
    <t>ONT:0,05; CLN: 0,55; BHK:0,12</t>
  </si>
  <si>
    <t>1623,915 (12),12,29,565,792(36)</t>
  </si>
  <si>
    <t>Công văn số 1882/UBND-KTTC của UBND tỉnh ngày 14/8/2020; QĐ số 11/QĐ-UBND tỉnh ngày 06/1/2021</t>
  </si>
  <si>
    <t>LUA: 27,17 HNK: 3,00 CLN: 112,38 NKH: 1,95 ONT: 0,20 ODT: 0,30</t>
  </si>
  <si>
    <t>Các xã, phường</t>
  </si>
  <si>
    <t>QĐ số 11/QĐ-UBND tỉnh ngày 06/1/2021; QĐ số 1067/QĐ-UBND tỉnh ngày 17/5/2021</t>
  </si>
  <si>
    <t>LUA: 1,00 HNK: 0,20 CLN: 8,75 ODT: 0,05</t>
  </si>
  <si>
    <t>LUA: 2,30 HNK: 0,30 CLN: 7,35 ODT: 0,05</t>
  </si>
  <si>
    <t>LUA: 2,00 HNK: 0,20 CLN: 7,75 ODT: 0,05</t>
  </si>
  <si>
    <t>LUA: 3,20 HNK: 0,20 CLN: 11,55 ODT: 0,05</t>
  </si>
  <si>
    <t>LUA: 5,30 HNK: 0,20 CLN: 4,45 ODT: 0,05</t>
  </si>
  <si>
    <t>LUA: 1,00 HNK: 0,10 CLN: 3,85 ODT: 0,05</t>
  </si>
  <si>
    <t>LUA: 7,17 HNK: 0,50 CLN: 52,28 ONT: 0,05</t>
  </si>
  <si>
    <t>LUA: 1,00 HNK: 1,00 CLN: 11,00 NKH: 1,95 ONT: 0,05</t>
  </si>
  <si>
    <t>Xã Phước Bình</t>
  </si>
  <si>
    <t>LUC: 3,20 HNK: 0,20 CLN: 1,55 ONT: 0,05</t>
  </si>
  <si>
    <t>Xã Phước Chỉ</t>
  </si>
  <si>
    <t>LUC: 1,00 HNK: 0,10 CLN: 2,85 ONT: 0,05</t>
  </si>
  <si>
    <t>Đất CS sản xuất PNN</t>
  </si>
  <si>
    <t>Đất sản xuất kinh doanh (lò gạch Thái Quốc Bửu)</t>
  </si>
  <si>
    <t>520; 573</t>
  </si>
  <si>
    <t>Cơ sở giết mổ gia súc gia cầm</t>
  </si>
  <si>
    <t>Dự án sản xuất gạch theo công nghệ Tuy nen của DNTN Như Bảo</t>
  </si>
  <si>
    <t>Đất sản xuất kinh doanh ấp Bùng Binh (cầu Cá Chúc)</t>
  </si>
  <si>
    <t>Nhà máy sản xuất bê tông thương phẩm và cấu kiện bê tông đúc sẵn TGN (Công ty cổ phần Vật liệu xây dựng Thế giới Nhà)</t>
  </si>
  <si>
    <t>HNK: 0,22 CLN: 0,98 ONT: 0,10</t>
  </si>
  <si>
    <t>106, 107, 108</t>
  </si>
  <si>
    <t>NMSX đất phân trùn quế, giống vật nuôi và cây trồng</t>
  </si>
  <si>
    <t>SKC, TMD</t>
  </si>
  <si>
    <t>LUC: 0,09; CLN: 0,75</t>
  </si>
  <si>
    <t>163,199,146,135,133,140,141,136,154</t>
  </si>
  <si>
    <t>Phần chuyển mục đích sang đất cơ sở sản xuất kinh doanh</t>
  </si>
  <si>
    <t>LUC: 0,09; CLN: 0,51</t>
  </si>
  <si>
    <t>vb số 715/UBND thị xã ngày 24/7/2019</t>
  </si>
  <si>
    <t>Phẩn chuyển mục đích sang đất thương mại dịch vụ (cây xăng)</t>
  </si>
  <si>
    <t>CLN: 0,24</t>
  </si>
  <si>
    <t xml:space="preserve">Đất sản xuất kinh doanh </t>
  </si>
  <si>
    <t>LUC: 4,10</t>
  </si>
  <si>
    <t>NM. SX gia công nến điện tử và phụ liệu dùng trong nến (CTY. Toàn cầu Song Toàn Cầu)</t>
  </si>
  <si>
    <t>148, 149</t>
  </si>
  <si>
    <t>Sản xuất đồ gỗ xuất khẩu của công ty TNHH KodaWood</t>
  </si>
  <si>
    <t>213,214,215,232,233,251,
252,274,234</t>
  </si>
  <si>
    <t>NQ số 13/2020/NQ-HĐND của HĐND tỉnh
ngày 13/10/2020; QĐ số 11/QĐ-UBND tỉnh ngày 06/1/2021</t>
  </si>
  <si>
    <t>Dự án Tổ hợp chuỗi liên kết chăn nuôi bò sữa và chế biến sữa của công ty CP Agromilk Tây Ninh</t>
  </si>
  <si>
    <t>CLN: 1,77; SKC: 4,18; SKX: 2,16</t>
  </si>
  <si>
    <t>Văn bản số 1609/UBND-KTTC của UBND tỉnh ngày 20/7/2020; QĐ số 2853/QĐ-UBND tỉnh ngày 20/11/2020; QĐ số 11/QĐ-UBND tỉnh ngày 06/1/2021</t>
  </si>
  <si>
    <t>Nhà máy sản xuất bê tông tươi và cống bê tông Hải Đăng</t>
  </si>
  <si>
    <t>21, 28</t>
  </si>
  <si>
    <t>Dự án kêu gọi đầu tư sản xuất trong lĩnh vực nông nghiệp (đất công)</t>
  </si>
  <si>
    <t>LUC: 0,69 CLN: 4,59</t>
  </si>
  <si>
    <t>QĐ số 1067/QĐ-UBND tỉnh ngày 17/5/2021</t>
  </si>
  <si>
    <t>Tổ hợp chế biến thực phẩm gia cầm</t>
  </si>
  <si>
    <t>LUC: 8,30 HNK: 0,61 CLN: 2,36 DGT: 0,48 DTL: 0,92</t>
  </si>
  <si>
    <t>Trạm trộn bê tông Đôn Thuận (Công ty cổ phần Bê tông Tây Ninh)</t>
  </si>
  <si>
    <t>LUA: 0,37 HNK: 0,36
CLN: 0,17 ONT: 0,04</t>
  </si>
  <si>
    <t>14, 15</t>
  </si>
  <si>
    <t>76,81,82,87,88,89 (14); 13,14,17,18,20 (15)</t>
  </si>
  <si>
    <t>QĐ số 3036/QĐ-UBND tỉnh ngày 15/11/2021</t>
  </si>
  <si>
    <t>Nhà máy sản xuất cấu kiện bê tông TPK Trảng Bàng</t>
  </si>
  <si>
    <t>CLN: 0,45</t>
  </si>
  <si>
    <t>349, 402, 404, 405, 304, 298</t>
  </si>
  <si>
    <t>Nhà xưởng cho thuê (Công ty TNHH MTV Bao bì Duy Phát)</t>
  </si>
  <si>
    <t>CLN: 1,01</t>
  </si>
  <si>
    <t>Đất cơ sở sản xuất kinh doanh</t>
  </si>
  <si>
    <t>LUA: 10,00 HNK: 9,00 CLN: 33,90 ONT: 0,20 ODT: 0,30</t>
  </si>
  <si>
    <t>LUA: 0,50 HNK: 0,50
CLN: 3,95 ODT: 0,05</t>
  </si>
  <si>
    <t>LUA: 2,30 HNK: 0,40
CLN: 2,25 ODT: 0,05</t>
  </si>
  <si>
    <t>LUA: 1,00 HNK: 0,50
CLN: 3,45 ODT: 0,05</t>
  </si>
  <si>
    <t>LUA: 3,20 HNK: 0,50
CLN: 1,25 ODT: 0,05</t>
  </si>
  <si>
    <t>LUA: 6,00 HNK: 1,00
CLN: 1,95 ODT: 0,05</t>
  </si>
  <si>
    <t>LUA: 0,50 HNK: 0,50
CLN: 0,95 ODT: 0,05</t>
  </si>
  <si>
    <t>LUA: 1,00 CLN: 7,95 ONT: 0,05</t>
  </si>
  <si>
    <t>LUA: 2,00 HNK: 2,00
CLN: 5,95 ONT: 0,05</t>
  </si>
  <si>
    <t>LUA: 3,50 HNK: 0,10
CLN: 1,35 ONT: 0,05</t>
  </si>
  <si>
    <t>LUA: 5,00 HNK: 0,10
CLN: 4,85 ONT: 0,05</t>
  </si>
  <si>
    <t>Đất sử dụng cho hoạt động khoáng sản</t>
  </si>
  <si>
    <t>Dự án khai thác khoáng sản (Cty Thành Sang Tây Ninh)</t>
  </si>
  <si>
    <t>SKS</t>
  </si>
  <si>
    <t>18, 19</t>
  </si>
  <si>
    <t xml:space="preserve">333 (18); 18(19) </t>
  </si>
  <si>
    <t>Đất phún (Phúc An)</t>
  </si>
  <si>
    <t>LUC: 2,87</t>
  </si>
  <si>
    <t>Nghị quyết số 10/2019/NQ-HĐND ngày 11 tháng 7 năm 2019; QĐ số 794/QĐ-UBND tỉnh ngày 17/4/2020; QĐ số 11/QĐ-UBND tỉnh ngày 06/1/2021</t>
  </si>
  <si>
    <t>Nhu cầu khai thác khoáng sản (DNTN Minh Khánh)</t>
  </si>
  <si>
    <t>LUA: 0,30 CLN: 3,53</t>
  </si>
  <si>
    <t>Nhu cầu khai thác khoáng sản (Cty TNHH Hồng Mạnh)</t>
  </si>
  <si>
    <t>LUA: 3,76 CLN: 0,59</t>
  </si>
  <si>
    <t>Nhu cầu đất khai thác khoáng sản</t>
  </si>
  <si>
    <t>LUA: 23,10 CLN: 13,00 NTS: 7,98</t>
  </si>
  <si>
    <t>LUA: 2,00 CLN: 3,00</t>
  </si>
  <si>
    <t>LUA: 5,00 CLN: 5,00</t>
  </si>
  <si>
    <t>Đất ở nông thôn</t>
  </si>
  <si>
    <t>Khu dân cư Trường Đạt</t>
  </si>
  <si>
    <t>Nhu cầu đất ở trong khu dân cư và dọc các tuyến đường xã Hưng Thuận; Đất ở kết hợp SXKD, TMDV ven đường: TL.787B, ĐT.789, Sông Lô, CMT8,…</t>
  </si>
  <si>
    <t>LUA: 0,90; HNK: 1,55;
CLN: 11,42; NTS: 0,50</t>
  </si>
  <si>
    <t>Nhu cầu đất ở trong khu dân cư và dọc các tuyến đường xã Phước Bình;  Đất ở kết hợp SXKD, TMDV ven đường</t>
  </si>
  <si>
    <t>LUA: 3,42; HNK: 0,51;
CLN: 12,10, NTS: 1,00</t>
  </si>
  <si>
    <t>Nhu cầu đất ở trong khu dân cư và dọc các tuyến đường xã Phước Chỉ;  Đất ở kết hợp SXKD, TMDV ven đường: Đường 786; Hương lộ 8, …</t>
  </si>
  <si>
    <t>LUA: 0,98; HNK: 1,10;
CLN: 1,70; NTS: 0,50</t>
  </si>
  <si>
    <t>Nhu cầu đất ở trong khu dân cư và dọc các tuyến đường xã Đôn Thuận; Đất ở kết hợp SXKD, TMDV ven đường: ĐT.789, ĐT.782, Hương Lộ 12,…</t>
  </si>
  <si>
    <t>LUA: 2,06; HNK: 0,03;
CLN: 11,43; NTS: 0,50</t>
  </si>
  <si>
    <t>Khu dân cư IDC</t>
  </si>
  <si>
    <t>LUA: 1,68 HNK: 6,47 CLN: 5,00</t>
  </si>
  <si>
    <t>Nhà ở thương mại Trần Hiệp Thành</t>
  </si>
  <si>
    <t>Khu dân cư Cường Thịnh GoldenLand</t>
  </si>
  <si>
    <t>CV số 1486/UBND thị xã ngày 25/11/2020; QĐ số 11/QĐ-UBND tỉnh ngày 06/1/2021</t>
  </si>
  <si>
    <t>KDC-TDC Thành Thành Công</t>
  </si>
  <si>
    <t>ODT
TMD
DGD
DYT
DKV
DGT
ODT</t>
  </si>
  <si>
    <t>LUA: 12,35 HNK: 4,00 CLN: 59,09</t>
  </si>
  <si>
    <t>QĐ số 1018/QĐ-UBND tỉnh ngày 18/5/2020; CV số 1219/UBND thị xã ngày 28/9/2020; QĐ số 11/QĐ-UBND tỉnh ngày 06/1/2021</t>
  </si>
  <si>
    <t>Khu đất trạm Suối Sâu</t>
  </si>
  <si>
    <t>QĐ số 2853/QĐ-UBND tỉnh ngày 20/11/2020; QĐ số 11/QĐ-UBND tỉnh ngày 06/1/2021</t>
  </si>
  <si>
    <t>Nhu cầu đất ở trong khu dân cư và dọc các tuyến đường Phường Trảng Bàng; Đất ở kết hợp SXKD, TMDV ven đường</t>
  </si>
  <si>
    <t>LUA: 4,71; HNK: 0,06; CLN: 37,24; NTS: 0,07; SKC: 0,50</t>
  </si>
  <si>
    <t>Nhu cầu đất ở trong khu dân cư và dọc các tuyến đường Phường Lộc Hưng; Đất ở kết hợp SXKD, TMDV ven đường</t>
  </si>
  <si>
    <t>LUA: 1,23; HNK: 12,06;
CLN: 22,66; NTS: 0,50</t>
  </si>
  <si>
    <t>Nhu cầu đất ở trong khu dân cư và dọc các tuyến đường Phường Gia Bình; Đất ở kết hợp SXKD, TMDV ven đường: QL,22, ĐT.782, Bình Nguyên - An Thới, Phước Hậu, Gia Miễu - BN2-6….</t>
  </si>
  <si>
    <t>LUA: 12,42; HNK: 5,27;
CLN: 16,78; NTS: 0,50</t>
  </si>
  <si>
    <t>Nhu cầu đất ở trong khu dân cư và dọc các tuyến đường Phường An Tịnh; Đất ở kết hợp SXKD, TMDV ven đường: Hương lộ 2, Hương Lộ 10,  An Phú, Suối Sâu - Bàu Mây, Phú Khương - Linh Trung, N8,…</t>
  </si>
  <si>
    <t>LUA: 0,99; HNK: 10,28;
CLN: 14,77; NTS: 0,50</t>
  </si>
  <si>
    <t>Nhu cầu đất ở trong khu dân cư và dọc các tuyến đường Phường Gia Lộc; Đất ở kết hợp SXKD, TMDV ven đường: tránh xuyên Á, QL 22, ĐT.782, ĐT.787 B, ĐT.787 C, HCM,…</t>
  </si>
  <si>
    <t>LUA: 11,61; HNK: 15,42;
CLN: 15,77; NTS: 0,50</t>
  </si>
  <si>
    <t>Nhu cầu đất ở trong khu dân cư và dọc các tuyến đường Phường An Hòa; Đất ở kết hợp SXKD, TMDV ven đường</t>
  </si>
  <si>
    <t>LUA: 3,95; HNK: 12,21;
CLN: 22,72; NTS: 1,00</t>
  </si>
  <si>
    <t>Đất ở đô thị tại các phường</t>
  </si>
  <si>
    <t>LUA: 20,40; HNK: 13,10;
CLN: 16,50</t>
  </si>
  <si>
    <t>Các phường</t>
  </si>
  <si>
    <t>LUC: 3,94; LUK: 1,06;
HNK: 1,00; CLN: 2,00</t>
  </si>
  <si>
    <t>LUC: 3,00; HNK: 2,50;
CLN: 3,00</t>
  </si>
  <si>
    <t>LUC: 1,81; LUK: 3,19;
HNK: 1,00; CLN: 2,50</t>
  </si>
  <si>
    <t>LUC: 1,00; HNK: 5,00;
CLN: 2,50</t>
  </si>
  <si>
    <t>LUC: 1,00; LUK: 3,00;
HNK: 2,00; CLN: 2,50</t>
  </si>
  <si>
    <t>LUC: 1,00; LUK: 1,40;
HNK: 1,60; CLN: 4,00</t>
  </si>
  <si>
    <t>Đất nông nghiệp khác</t>
  </si>
  <si>
    <t>Trang trại chăn nuôi gia súc gia cầm</t>
  </si>
  <si>
    <t>NKH</t>
  </si>
  <si>
    <t>LUC:1,58; HNK:1,42</t>
  </si>
  <si>
    <t>Chăn nuôi heo Trương Văn Luôn</t>
  </si>
  <si>
    <t>Trang trại chăn nuôi gà (Nguyễn Minh Tiến)</t>
  </si>
  <si>
    <t>Công văn số 1572/SKHĐT-HTĐT ngày 09/8/2018; CV số 1613/STNMT-VPĐKĐĐ ngày 28/3/2019; QĐ số 11/QĐ-UBND tỉnh ngày 06/1/2021</t>
  </si>
  <si>
    <t>Trang trại nấm và dược liệu Việt Đông</t>
  </si>
  <si>
    <t>ONT, SKC, NKH</t>
  </si>
  <si>
    <t>140, 159</t>
  </si>
  <si>
    <t>Nhu cầu đất nông nghiệp khác (Nguyễn Văn Sáu)</t>
  </si>
  <si>
    <t>2, 6</t>
  </si>
  <si>
    <t>2 (380); 6 (22, 51)</t>
  </si>
  <si>
    <t>QĐ số 1235/QĐ-UBND tỉnh ngày 07/5/2018; QĐ số 11/QĐ-UBND tỉnh ngày 06/1/2021</t>
  </si>
  <si>
    <t>Trạng trại sản xuất nông nghiệp của ông Trịnh Bá Chấp</t>
  </si>
  <si>
    <t>8, 9</t>
  </si>
  <si>
    <t>Chuyển đổi cơ cấu cây trồng</t>
  </si>
  <si>
    <t>Đất trồng cây hàng năm</t>
  </si>
  <si>
    <t>LUC: 29,00; LUK: 19,00</t>
  </si>
  <si>
    <t>LUC: 3,00; LUK: 1,00</t>
  </si>
  <si>
    <t>LUC: 2,00; LUK: 4,00</t>
  </si>
  <si>
    <t>LUC: 2,00; LUK: 2,00</t>
  </si>
  <si>
    <t>LUC: 3,00; LUK: 5,00</t>
  </si>
  <si>
    <t>LUC: 7,00; LUK: 1,00</t>
  </si>
  <si>
    <t>Đất trồng cây lâu năm</t>
  </si>
  <si>
    <t>LUC: 50,43; LUK: 35,57</t>
  </si>
  <si>
    <t>LUC: 15,00; LUK: 3,00</t>
  </si>
  <si>
    <t>LUC: 8,00; LUK: 4,00</t>
  </si>
  <si>
    <t>LUC: 2,00; LUK: 3,00</t>
  </si>
  <si>
    <t>LUC: 3,00; LUK: 10,00</t>
  </si>
  <si>
    <t>LUK: 4,00</t>
  </si>
  <si>
    <t>LUC: 14,00; LUK: 2,00</t>
  </si>
  <si>
    <t>LUC: 1,43; LUK: 2,57</t>
  </si>
  <si>
    <t>Đất nuôi trồng thủy sản</t>
  </si>
  <si>
    <t>LUC: 25,00; LUK: 2,00</t>
  </si>
  <si>
    <t>Các xã</t>
  </si>
  <si>
    <t>Đất nuôi trồng thủy sản (Kênh 30, kênh chính Đông)</t>
  </si>
  <si>
    <t>LUC: 10,00; LUK: 10,00</t>
  </si>
  <si>
    <t>LUK</t>
  </si>
  <si>
    <t>LUC: 18,00; LUK: 5,00; HNK: 5,00; CLN: 12,00</t>
  </si>
  <si>
    <t>LUC: 1,00; HNK: 1,00; CLN: 2,00</t>
  </si>
  <si>
    <t>LUC: 1,00; LUK: 1,00; HNK: 1,00</t>
  </si>
  <si>
    <t>LUC: 1,00; LUK: 1,00; HNK: 1,00; CLN: 1,00</t>
  </si>
  <si>
    <t>LUC: 2,00; HNK: 1,00; CLN: 7,00</t>
  </si>
  <si>
    <t>LUC: 2,00; LUK: 2,00; CLN: 2,00</t>
  </si>
  <si>
    <t>IV.3</t>
  </si>
  <si>
    <t>Khu vực đấu giá</t>
  </si>
  <si>
    <t>Khu dân cư Lộc Hưng (gần chợ)</t>
  </si>
  <si>
    <t>LUC: 0,06 HNK: 0,40 CLN: 0,56;
NTS: 0,81; ODT: 0,27</t>
  </si>
  <si>
    <t>Đường công cộng</t>
  </si>
  <si>
    <t>Đường công cộng (gần suối Cầu Hố)</t>
  </si>
  <si>
    <t>Đất chợ Cầu xe</t>
  </si>
  <si>
    <t>Đất BCHQS Phước Bình</t>
  </si>
  <si>
    <t>Khu đất Bãi rác</t>
  </si>
  <si>
    <t>DRA: 0,05; HNK:0,05</t>
  </si>
  <si>
    <t>6; 21; 30</t>
  </si>
  <si>
    <t>4, 150,10, 20</t>
  </si>
  <si>
    <t>Đất vườn ươm</t>
  </si>
  <si>
    <t>Đất đấu giá (khu phố Lộc Trát)</t>
  </si>
  <si>
    <t>93, 94, 100, 101, 106, 112, 113, 114</t>
  </si>
  <si>
    <t>Đất đấu giá (Ban quản lý chợ cũ)</t>
  </si>
  <si>
    <t>QĐ số 84/QĐ-UBND thị xã ngày 08/4/2019; QĐ số 11/QĐ-UBND tỉnh ngày 06/1/2021</t>
  </si>
  <si>
    <t>Nhà, đất HTX Tân Tiến</t>
  </si>
  <si>
    <t>Đất trước nghĩa trang</t>
  </si>
  <si>
    <t>1p thửa 196</t>
  </si>
  <si>
    <t>Đất gần ngã 3 Vựa heo</t>
  </si>
  <si>
    <t>ODT: 0,02</t>
  </si>
  <si>
    <t>Đất nông nghiệp cặp đường ĐT.782</t>
  </si>
  <si>
    <t>100, 106, 112, 113, 114, 94, 93, 101</t>
  </si>
  <si>
    <t>Cửa hàng bách hóa</t>
  </si>
  <si>
    <t>198, 221</t>
  </si>
  <si>
    <t>Văn phòng ấp Tân Thuận (cũ)</t>
  </si>
  <si>
    <t>Phố chợ Bình Thạnh</t>
  </si>
  <si>
    <t>IV.4</t>
  </si>
  <si>
    <t>Công trình đăng ký cấp giấy CNQSDĐ</t>
  </si>
  <si>
    <t>Nhà văn hóa - Văn phòng ấp Sóc Lào</t>
  </si>
  <si>
    <t>1p thửa 145</t>
  </si>
  <si>
    <t>Nhà văn hóa - Văn phòng ấp Bà Nhã</t>
  </si>
  <si>
    <t>Nhà văn hóa - Văn phòng ấp Thuận Lợi</t>
  </si>
  <si>
    <t>1p thửa 270</t>
  </si>
  <si>
    <t>Nhà văn hóa - Văn phòng ấp Bến Kinh</t>
  </si>
  <si>
    <t>1p thửa 66</t>
  </si>
  <si>
    <t>Nhà văn hóa - Văn phòng ấp Trảng Cỏ</t>
  </si>
  <si>
    <t>Nhà văn hóa - Văn phòng ấp Trảng Sa</t>
  </si>
  <si>
    <t>1p thửa 216</t>
  </si>
  <si>
    <t>Chợ Sóc Lào</t>
  </si>
  <si>
    <t>124,125, 420</t>
  </si>
  <si>
    <t>Di tích địa điểm lưu niệm B10-B22 Giao Bưu vận Tây Ninh</t>
  </si>
  <si>
    <t>Di tích Căn cứ Thanh niên Cách mạng tại Rừng Rong</t>
  </si>
  <si>
    <t>107, 122</t>
  </si>
  <si>
    <t>QĐ 51/2001/QĐ-BVHTT ngày 27/12/2001; QĐ số 11/QĐ-UBND tỉnh ngày 06/1/2021</t>
  </si>
  <si>
    <t>Di tích Căn cứ Trảng Bàng ở vùng Tam Giác Sắt</t>
  </si>
  <si>
    <t>QĐ 72/2004/QĐ-BVHTT ngày 23/8/2004; QĐ số 11/QĐ-UBND tỉnh ngày 06/1/2021</t>
  </si>
  <si>
    <t>Di tích Ngôi mộ Ông Cả Đăng Văn Trước</t>
  </si>
  <si>
    <t>36, 37</t>
  </si>
  <si>
    <t>QĐ số 249/QĐ-UBND của UBND tỉnh Tây Ninh ngày 28/7/2003; QĐ số 11/QĐ-UBND tỉnh ngày 06/1/2021</t>
  </si>
  <si>
    <t>Chùa Giác Tâm</t>
  </si>
  <si>
    <t>TON</t>
  </si>
  <si>
    <t>Văn bản số 3231/UBND-DT của UBND tỉnh ngày 2712/2018; QĐ số 11/QĐ-UBND tỉnh ngày 06/1/2021</t>
  </si>
  <si>
    <t>Đình Phước Lưu</t>
  </si>
  <si>
    <t>TIN</t>
  </si>
  <si>
    <t>38 (5)</t>
  </si>
  <si>
    <t>Tách thửa 215</t>
  </si>
  <si>
    <t>Công văn số 1093/SVHTTDL-QLDSVH ngày 06/9/2019; QĐ số 11/QĐ-UBND tỉnh ngày 06/1/2021</t>
  </si>
  <si>
    <t>Đình Thần Phước Chỉ</t>
  </si>
  <si>
    <t>259, 237</t>
  </si>
  <si>
    <t>QĐ số 2927/QĐ-UBND của UBND tỉnh Tây Ninh ngày 31/12/2019; QĐ số 11/QĐ-UBND tỉnh ngày 06/1/2021</t>
  </si>
  <si>
    <t>Đã thực hiện</t>
  </si>
  <si>
    <t>DKM</t>
  </si>
  <si>
    <t>Tổng</t>
  </si>
  <si>
    <t>DANH MỤC CÁC CÔNG TRÌNH, DỰ ÁN THỰC HIỆN TRONG NĂM 2022 CỦA PHƯỜNG AN HÒA</t>
  </si>
  <si>
    <t>DANH MỤC CÁC CÔNG TRÌNH, DỰ ÁN THỰC HIỆN TRONG NĂM 2022 CỦA PHƯỜNG AN TỊNH</t>
  </si>
  <si>
    <t>DANH MỤC CÁC CÔNG TRÌNH, DỰ ÁN THỰC HIỆN TRONG NĂM 2022 CỦA PHƯỜNG GIA BÌNH</t>
  </si>
  <si>
    <t>DANH MỤC CÁC CÔNG TRÌNH, DỰ ÁN THỰC HIỆN TRONG NĂM 2022 CỦA PHƯỜNG GIA LỘC</t>
  </si>
  <si>
    <t>DANH MỤC CÁC CÔNG TRÌNH, DỰ ÁN THỰC HIỆN TRONG NĂM 2022 CỦA PHƯỜNG LỘC HƯNG</t>
  </si>
  <si>
    <t>DANH MỤC CÁC CÔNG TRÌNH, DỰ ÁN THỰC HIỆN TRONG NĂM 2022 CỦA PHƯỜNG XÃ TRẢNG BÀNG</t>
  </si>
  <si>
    <t>DANH MỤC CÁC CÔNG TRÌNH, DỰ ÁN THỰC HIỆN TRONG NĂM 2022 CỦA XÃ ĐÔN THUẬN</t>
  </si>
  <si>
    <t>DANH MỤC CÁC CÔNG TRÌNH, DỰ ÁN THỰC HIỆN TRONG NĂM 2022 CỦA XÃ HƯNG THUẬN</t>
  </si>
  <si>
    <t>DANH MỤC CÁC CÔNG TRÌNH, DỰ ÁN THỰC HIỆN TRONG NĂM 2022 CỦA XÃ PHƯỚC BÌNH</t>
  </si>
  <si>
    <t>DANH MỤC CÁC CÔNG TRÌNH, DỰ ÁN THỰC HIỆN TRONG NĂM 2022 CỦA THỊ XÃ PHƯỚC CHỈ</t>
  </si>
  <si>
    <t>Chuyển mục đích TX. Trảng Bàng</t>
  </si>
  <si>
    <t>Đơn vị hành 
chính cấp xã</t>
  </si>
  <si>
    <r>
      <rPr>
        <sz val="8"/>
        <rFont val="Times New Roman"/>
        <charset val="134"/>
      </rPr>
      <t xml:space="preserve">DT cho chuyển MĐSDĐ (m </t>
    </r>
    <r>
      <rPr>
        <vertAlign val="superscript"/>
        <sz val="8"/>
        <rFont val="Times New Roman"/>
        <charset val="134"/>
      </rPr>
      <t>2</t>
    </r>
    <r>
      <rPr>
        <sz val="8"/>
        <rFont val="Times New Roman"/>
        <charset val="134"/>
      </rPr>
      <t>)</t>
    </r>
  </si>
  <si>
    <t>(Báo cáo năm) Từ 03/12/2021 đến ngày 03/6/2022</t>
  </si>
  <si>
    <t>Số lượng</t>
  </si>
  <si>
    <t>Trong đó</t>
  </si>
  <si>
    <t xml:space="preserve">tổ chức,
hgđ, cá nhân </t>
  </si>
  <si>
    <t>Tổng diện tích</t>
  </si>
  <si>
    <t>Theo loại đất 
trước khi chuyển</t>
  </si>
  <si>
    <t>Theo loại đất sau khi chuyển</t>
  </si>
  <si>
    <t>Hòa Thành</t>
  </si>
  <si>
    <t xml:space="preserve"> được chuyển MĐ</t>
  </si>
  <si>
    <t>Đất trồng lúa</t>
  </si>
  <si>
    <t>Cây 
hàng năm
(BHK)</t>
  </si>
  <si>
    <t>Cây 
lâu năm
(LNK)</t>
  </si>
  <si>
    <t>Đất  
khác
(TNS)</t>
  </si>
  <si>
    <t xml:space="preserve">Đất ở </t>
  </si>
  <si>
    <t>Cơ sở SX
KD</t>
  </si>
  <si>
    <t>PNN 
khác</t>
  </si>
  <si>
    <t>Phê duyệt</t>
  </si>
  <si>
    <t>P. Hiệp Tân</t>
  </si>
  <si>
    <t>P. Long Hoa</t>
  </si>
  <si>
    <t>P. Long Thành Bắc</t>
  </si>
  <si>
    <t>P. Long Thành Trung</t>
  </si>
  <si>
    <t>Phường An Hoà</t>
  </si>
  <si>
    <t>X. Long Thành Nam</t>
  </si>
  <si>
    <t>X. Trường Đông</t>
  </si>
  <si>
    <t>X. Trường Hòa</t>
  </si>
  <si>
    <t>X. Trường Tây</t>
  </si>
  <si>
    <t>Tổng cộng</t>
  </si>
  <si>
    <t>Thực hiện</t>
  </si>
  <si>
    <t>Còn lại</t>
  </si>
  <si>
    <t>TX. Trảng Bàng</t>
  </si>
  <si>
    <t>TX. Hòa Thành</t>
  </si>
  <si>
    <t>H. Gò Dầu</t>
  </si>
</sst>
</file>

<file path=xl/styles.xml><?xml version="1.0" encoding="utf-8"?>
<styleSheet xmlns="http://schemas.openxmlformats.org/spreadsheetml/2006/main">
  <numFmts count="6">
    <numFmt numFmtId="176" formatCode="##,###.##"/>
    <numFmt numFmtId="43" formatCode="_(* #,##0.00_);_(* \(#,##0.00\);_(* &quot;-&quot;??_);_(@_)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0.0000"/>
  </numFmts>
  <fonts count="52">
    <font>
      <sz val="10"/>
      <name val="Arial"/>
      <charset val="134"/>
    </font>
    <font>
      <b/>
      <sz val="12"/>
      <color rgb="FFFF0000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b/>
      <sz val="8"/>
      <color theme="1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i/>
      <sz val="12"/>
      <name val="Times New Roman"/>
      <charset val="134"/>
    </font>
    <font>
      <sz val="8"/>
      <name val="Times New Roman"/>
      <charset val="134"/>
    </font>
    <font>
      <sz val="8"/>
      <color indexed="10"/>
      <name val="Times New Roman"/>
      <charset val="134"/>
    </font>
    <font>
      <b/>
      <sz val="8"/>
      <name val="Times New Roman"/>
      <charset val="134"/>
    </font>
    <font>
      <b/>
      <sz val="10"/>
      <name val="Times New Roman"/>
      <charset val="134"/>
    </font>
    <font>
      <b/>
      <sz val="10"/>
      <color theme="1"/>
      <name val="Times New Roman"/>
      <charset val="134"/>
    </font>
    <font>
      <b/>
      <sz val="10"/>
      <color rgb="FFFF0000"/>
      <name val="Times New Roman"/>
      <charset val="134"/>
    </font>
    <font>
      <i/>
      <sz val="9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b/>
      <sz val="14"/>
      <name val="Times New Roman"/>
      <charset val="134"/>
    </font>
    <font>
      <i/>
      <sz val="11"/>
      <color theme="1"/>
      <name val="Times New Roman"/>
      <charset val="134"/>
    </font>
    <font>
      <i/>
      <sz val="10"/>
      <color theme="1"/>
      <name val="Times New Roman"/>
      <charset val="134"/>
    </font>
    <font>
      <i/>
      <sz val="11"/>
      <name val="Times New Roman"/>
      <charset val="134"/>
    </font>
    <font>
      <sz val="12"/>
      <color theme="1"/>
      <name val="Times New Roman"/>
      <charset val="134"/>
    </font>
    <font>
      <sz val="10"/>
      <name val="Arial"/>
      <charset val="134"/>
    </font>
    <font>
      <sz val="8"/>
      <color indexed="8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8"/>
      <color indexed="12"/>
      <name val="Arial"/>
      <charset val="134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2"/>
      <name val="Arial"/>
      <charset val="134"/>
    </font>
    <font>
      <sz val="10"/>
      <color theme="1"/>
      <name val="Calibri"/>
      <charset val="134"/>
      <scheme val="minor"/>
    </font>
    <font>
      <sz val="11"/>
      <color theme="1"/>
      <name val="Times New Roman"/>
      <charset val="163"/>
    </font>
    <font>
      <sz val="11"/>
      <name val="VNI-Times"/>
      <charset val="134"/>
    </font>
    <font>
      <vertAlign val="superscript"/>
      <sz val="8"/>
      <name val="Times New Roman"/>
      <charset val="134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77">
    <xf numFmtId="0" fontId="0" fillId="0" borderId="0"/>
    <xf numFmtId="0" fontId="25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77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9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6" fillId="10" borderId="16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6" fontId="38" fillId="0" borderId="17" applyBorder="0"/>
    <xf numFmtId="0" fontId="39" fillId="0" borderId="14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19" borderId="19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0" fillId="8" borderId="12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176" fontId="23" fillId="0" borderId="7">
      <protection locked="0"/>
    </xf>
    <xf numFmtId="0" fontId="33" fillId="0" borderId="15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0"/>
    <xf numFmtId="0" fontId="24" fillId="1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45" fillId="0" borderId="21" applyNumberFormat="0" applyAlignment="0" applyProtection="0">
      <alignment horizontal="left" vertical="center"/>
    </xf>
    <xf numFmtId="0" fontId="45" fillId="0" borderId="9">
      <alignment horizontal="left" vertical="center"/>
    </xf>
    <xf numFmtId="0" fontId="21" fillId="0" borderId="0"/>
    <xf numFmtId="0" fontId="21" fillId="0" borderId="0"/>
    <xf numFmtId="0" fontId="21" fillId="0" borderId="0"/>
    <xf numFmtId="0" fontId="22" fillId="0" borderId="0"/>
    <xf numFmtId="0" fontId="47" fillId="0" borderId="0"/>
    <xf numFmtId="0" fontId="46" fillId="0" borderId="0"/>
    <xf numFmtId="0" fontId="46" fillId="0" borderId="0"/>
    <xf numFmtId="0" fontId="2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1" fillId="0" borderId="0"/>
    <xf numFmtId="0" fontId="21" fillId="0" borderId="0"/>
    <xf numFmtId="0" fontId="21" fillId="0" borderId="0"/>
    <xf numFmtId="0" fontId="48" fillId="0" borderId="0"/>
  </cellStyleXfs>
  <cellXfs count="181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Continuous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/>
    <xf numFmtId="4" fontId="10" fillId="0" borderId="3" xfId="0" applyNumberFormat="1" applyFont="1" applyFill="1" applyBorder="1" applyAlignment="1">
      <alignment horizontal="right" vertical="center"/>
    </xf>
    <xf numFmtId="43" fontId="10" fillId="0" borderId="3" xfId="2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43" fontId="10" fillId="0" borderId="3" xfId="2" applyFont="1" applyBorder="1" applyAlignment="1">
      <alignment vertical="center"/>
    </xf>
    <xf numFmtId="4" fontId="10" fillId="0" borderId="3" xfId="0" applyNumberFormat="1" applyFont="1" applyBorder="1" applyAlignment="1">
      <alignment horizontal="right" vertical="center"/>
    </xf>
    <xf numFmtId="43" fontId="10" fillId="2" borderId="3" xfId="2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right" vertical="center"/>
    </xf>
    <xf numFmtId="43" fontId="10" fillId="0" borderId="3" xfId="2" applyFont="1" applyBorder="1" applyAlignment="1">
      <alignment vertical="center" wrapText="1"/>
    </xf>
    <xf numFmtId="1" fontId="10" fillId="0" borderId="3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right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/>
    <xf numFmtId="0" fontId="11" fillId="0" borderId="0" xfId="0" applyFont="1" applyAlignment="1">
      <alignment horizontal="centerContinuous" vertical="center"/>
    </xf>
    <xf numFmtId="4" fontId="6" fillId="0" borderId="0" xfId="0" applyNumberFormat="1" applyFont="1" applyAlignment="1">
      <alignment horizontal="right" vertical="center"/>
    </xf>
    <xf numFmtId="2" fontId="6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1" fillId="0" borderId="0" xfId="0" applyFont="1" applyFill="1"/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/>
    <xf numFmtId="0" fontId="12" fillId="0" borderId="0" xfId="0" applyFont="1"/>
    <xf numFmtId="4" fontId="11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centerContinuous" vertical="center"/>
    </xf>
    <xf numFmtId="0" fontId="13" fillId="0" borderId="0" xfId="0" applyFont="1" applyFill="1"/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vertical="center" wrapText="1"/>
    </xf>
    <xf numFmtId="0" fontId="18" fillId="0" borderId="0" xfId="74" applyFont="1" applyBorder="1" applyAlignment="1">
      <alignment horizontal="left" vertical="center"/>
    </xf>
    <xf numFmtId="0" fontId="19" fillId="0" borderId="0" xfId="75" applyFont="1" applyBorder="1" applyAlignment="1">
      <alignment horizontal="left" vertical="center"/>
    </xf>
    <xf numFmtId="0" fontId="19" fillId="0" borderId="0" xfId="61" applyFont="1" applyBorder="1" applyAlignment="1">
      <alignment horizontal="left" vertical="center"/>
    </xf>
    <xf numFmtId="0" fontId="19" fillId="0" borderId="0" xfId="55" applyFont="1" applyBorder="1" applyAlignment="1">
      <alignment horizontal="left" vertical="center"/>
    </xf>
    <xf numFmtId="0" fontId="19" fillId="0" borderId="0" xfId="62" applyFont="1" applyBorder="1" applyAlignment="1">
      <alignment horizontal="left" vertical="center"/>
    </xf>
    <xf numFmtId="0" fontId="19" fillId="0" borderId="0" xfId="63" applyFont="1" applyBorder="1" applyAlignment="1">
      <alignment horizontal="left" vertical="center"/>
    </xf>
    <xf numFmtId="0" fontId="19" fillId="0" borderId="0" xfId="57" applyFont="1" applyBorder="1" applyAlignment="1">
      <alignment horizontal="left" vertical="center"/>
    </xf>
    <xf numFmtId="1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1" fontId="15" fillId="0" borderId="6" xfId="0" applyNumberFormat="1" applyFont="1" applyFill="1" applyBorder="1" applyAlignment="1">
      <alignment horizontal="center" vertical="center" wrapText="1"/>
    </xf>
    <xf numFmtId="43" fontId="15" fillId="0" borderId="6" xfId="2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43" fontId="16" fillId="0" borderId="7" xfId="2" applyFont="1" applyFill="1" applyBorder="1" applyAlignment="1">
      <alignment vertical="center" wrapText="1"/>
    </xf>
    <xf numFmtId="2" fontId="16" fillId="0" borderId="7" xfId="0" applyNumberFormat="1" applyFont="1" applyFill="1" applyBorder="1" applyAlignment="1">
      <alignment horizontal="right" vertical="center" wrapText="1"/>
    </xf>
    <xf numFmtId="43" fontId="16" fillId="0" borderId="7" xfId="0" applyNumberFormat="1" applyFont="1" applyFill="1" applyBorder="1" applyAlignment="1">
      <alignment horizontal="center" vertical="center" wrapText="1"/>
    </xf>
    <xf numFmtId="1" fontId="15" fillId="0" borderId="7" xfId="0" applyNumberFormat="1" applyFont="1" applyFill="1" applyBorder="1" applyAlignment="1">
      <alignment horizontal="center" vertical="center" wrapText="1"/>
    </xf>
    <xf numFmtId="43" fontId="15" fillId="0" borderId="7" xfId="2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 wrapText="1"/>
    </xf>
    <xf numFmtId="1" fontId="16" fillId="0" borderId="7" xfId="64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 wrapText="1"/>
    </xf>
    <xf numFmtId="43" fontId="14" fillId="0" borderId="7" xfId="2" applyFont="1" applyFill="1" applyBorder="1" applyAlignment="1">
      <alignment vertical="center" wrapText="1"/>
    </xf>
    <xf numFmtId="1" fontId="14" fillId="0" borderId="7" xfId="64" applyNumberFormat="1" applyFont="1" applyFill="1" applyBorder="1" applyAlignment="1">
      <alignment horizontal="center" vertical="center" wrapText="1"/>
    </xf>
    <xf numFmtId="2" fontId="14" fillId="0" borderId="7" xfId="0" applyNumberFormat="1" applyFont="1" applyFill="1" applyBorder="1" applyAlignment="1">
      <alignment horizontal="right" vertical="center" wrapText="1"/>
    </xf>
    <xf numFmtId="43" fontId="14" fillId="0" borderId="7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right" vertical="center" wrapText="1"/>
    </xf>
    <xf numFmtId="43" fontId="14" fillId="0" borderId="7" xfId="2" applyFont="1" applyFill="1" applyBorder="1" applyAlignment="1">
      <alignment horizontal="left" vertical="center" wrapText="1"/>
    </xf>
    <xf numFmtId="43" fontId="16" fillId="0" borderId="7" xfId="2" applyFont="1" applyFill="1" applyBorder="1" applyAlignment="1">
      <alignment horizontal="left"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2" fillId="0" borderId="3" xfId="73" applyFont="1" applyFill="1" applyBorder="1" applyAlignment="1">
      <alignment horizontal="center" vertical="center" wrapText="1"/>
    </xf>
    <xf numFmtId="0" fontId="12" fillId="0" borderId="2" xfId="73" applyFont="1" applyFill="1" applyBorder="1" applyAlignment="1">
      <alignment horizontal="center" vertical="center" wrapText="1"/>
    </xf>
    <xf numFmtId="0" fontId="12" fillId="0" borderId="2" xfId="73" applyFont="1" applyFill="1" applyBorder="1" applyAlignment="1">
      <alignment horizontal="center" vertical="center"/>
    </xf>
    <xf numFmtId="0" fontId="12" fillId="0" borderId="6" xfId="73" applyFont="1" applyFill="1" applyBorder="1" applyAlignment="1">
      <alignment vertical="center" wrapText="1"/>
    </xf>
    <xf numFmtId="2" fontId="15" fillId="0" borderId="7" xfId="0" applyNumberFormat="1" applyFont="1" applyFill="1" applyBorder="1" applyAlignment="1">
      <alignment horizontal="right" vertical="center" wrapText="1"/>
    </xf>
    <xf numFmtId="43" fontId="15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right" vertical="center" wrapText="1"/>
    </xf>
    <xf numFmtId="0" fontId="16" fillId="0" borderId="7" xfId="64" applyFont="1" applyFill="1" applyBorder="1" applyAlignment="1">
      <alignment horizontal="center" vertical="center" wrapText="1"/>
    </xf>
    <xf numFmtId="2" fontId="14" fillId="0" borderId="7" xfId="0" applyNumberFormat="1" applyFont="1" applyFill="1" applyBorder="1" applyAlignment="1">
      <alignment vertical="center" wrapText="1"/>
    </xf>
    <xf numFmtId="2" fontId="16" fillId="0" borderId="7" xfId="64" applyNumberFormat="1" applyFont="1" applyFill="1" applyBorder="1" applyAlignment="1">
      <alignment horizontal="right" vertical="center" wrapText="1"/>
    </xf>
    <xf numFmtId="43" fontId="16" fillId="0" borderId="7" xfId="64" applyNumberFormat="1" applyFont="1" applyFill="1" applyBorder="1" applyAlignment="1">
      <alignment horizontal="center" vertical="center" wrapText="1"/>
    </xf>
    <xf numFmtId="43" fontId="15" fillId="0" borderId="7" xfId="0" applyNumberFormat="1" applyFont="1" applyFill="1" applyBorder="1" applyAlignment="1">
      <alignment horizontal="right" vertical="center" wrapText="1"/>
    </xf>
    <xf numFmtId="43" fontId="15" fillId="0" borderId="7" xfId="0" applyNumberFormat="1" applyFont="1" applyFill="1" applyBorder="1" applyAlignment="1">
      <alignment vertical="center" wrapText="1"/>
    </xf>
    <xf numFmtId="43" fontId="14" fillId="0" borderId="7" xfId="0" applyNumberFormat="1" applyFont="1" applyFill="1" applyBorder="1" applyAlignment="1">
      <alignment horizontal="left" vertical="center" wrapText="1"/>
    </xf>
    <xf numFmtId="3" fontId="16" fillId="0" borderId="7" xfId="0" applyNumberFormat="1" applyFont="1" applyFill="1" applyBorder="1" applyAlignment="1">
      <alignment horizontal="center" vertical="center" wrapText="1"/>
    </xf>
    <xf numFmtId="3" fontId="16" fillId="0" borderId="7" xfId="64" applyNumberFormat="1" applyFont="1" applyFill="1" applyBorder="1" applyAlignment="1">
      <alignment horizontal="center" vertical="center" wrapText="1"/>
    </xf>
    <xf numFmtId="2" fontId="14" fillId="0" borderId="7" xfId="64" applyNumberFormat="1" applyFont="1" applyFill="1" applyBorder="1" applyAlignment="1">
      <alignment horizontal="right" vertical="center" wrapText="1"/>
    </xf>
    <xf numFmtId="1" fontId="6" fillId="0" borderId="7" xfId="64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right" vertical="center" wrapText="1"/>
    </xf>
    <xf numFmtId="43" fontId="14" fillId="0" borderId="7" xfId="2" applyFont="1" applyFill="1" applyBorder="1" applyAlignment="1">
      <alignment horizontal="center" vertical="center" wrapText="1"/>
    </xf>
    <xf numFmtId="0" fontId="14" fillId="0" borderId="7" xfId="64" applyFont="1" applyFill="1" applyBorder="1" applyAlignment="1">
      <alignment horizontal="center" vertical="center" wrapText="1"/>
    </xf>
    <xf numFmtId="178" fontId="16" fillId="0" borderId="7" xfId="0" applyNumberFormat="1" applyFont="1" applyFill="1" applyBorder="1" applyAlignment="1">
      <alignment horizontal="right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43" fontId="16" fillId="0" borderId="10" xfId="2" applyFont="1" applyFill="1" applyBorder="1" applyAlignment="1">
      <alignment vertical="center" wrapText="1"/>
    </xf>
    <xf numFmtId="2" fontId="16" fillId="0" borderId="10" xfId="0" applyNumberFormat="1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left"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43" fontId="16" fillId="0" borderId="0" xfId="2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right" vertical="center" wrapText="1"/>
    </xf>
    <xf numFmtId="4" fontId="16" fillId="0" borderId="0" xfId="0" applyNumberFormat="1" applyFont="1" applyFill="1" applyBorder="1" applyAlignment="1">
      <alignment horizontal="right" vertical="center" wrapText="1"/>
    </xf>
    <xf numFmtId="1" fontId="16" fillId="0" borderId="5" xfId="0" applyNumberFormat="1" applyFont="1" applyFill="1" applyBorder="1" applyAlignment="1">
      <alignment horizontal="center" vertical="center" wrapText="1"/>
    </xf>
    <xf numFmtId="43" fontId="16" fillId="0" borderId="5" xfId="2" applyFont="1" applyFill="1" applyBorder="1" applyAlignment="1">
      <alignment vertical="center" wrapText="1"/>
    </xf>
    <xf numFmtId="2" fontId="16" fillId="0" borderId="5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1" fontId="16" fillId="0" borderId="11" xfId="0" applyNumberFormat="1" applyFont="1" applyFill="1" applyBorder="1" applyAlignment="1">
      <alignment horizontal="center" vertical="center" wrapText="1"/>
    </xf>
    <xf numFmtId="43" fontId="16" fillId="0" borderId="11" xfId="2" applyFont="1" applyFill="1" applyBorder="1" applyAlignment="1">
      <alignment vertical="center" wrapText="1"/>
    </xf>
    <xf numFmtId="2" fontId="16" fillId="0" borderId="11" xfId="0" applyNumberFormat="1" applyFont="1" applyFill="1" applyBorder="1" applyAlignment="1">
      <alignment horizontal="right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vertical="center" wrapText="1"/>
    </xf>
    <xf numFmtId="2" fontId="16" fillId="0" borderId="10" xfId="0" applyNumberFormat="1" applyFont="1" applyFill="1" applyBorder="1" applyAlignment="1">
      <alignment horizontal="center" vertical="center" wrapText="1"/>
    </xf>
    <xf numFmtId="2" fontId="16" fillId="0" borderId="11" xfId="0" applyNumberFormat="1" applyFont="1" applyFill="1" applyBorder="1" applyAlignment="1">
      <alignment horizontal="center" vertical="center" wrapText="1"/>
    </xf>
    <xf numFmtId="1" fontId="14" fillId="0" borderId="10" xfId="0" applyNumberFormat="1" applyFont="1" applyFill="1" applyBorder="1" applyAlignment="1">
      <alignment horizontal="center" vertical="center" wrapText="1"/>
    </xf>
    <xf numFmtId="43" fontId="14" fillId="0" borderId="10" xfId="2" applyFont="1" applyFill="1" applyBorder="1" applyAlignment="1">
      <alignment vertical="center" wrapText="1"/>
    </xf>
    <xf numFmtId="2" fontId="14" fillId="0" borderId="10" xfId="0" applyNumberFormat="1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center" vertical="center" wrapText="1"/>
    </xf>
    <xf numFmtId="43" fontId="14" fillId="0" borderId="10" xfId="2" applyFont="1" applyFill="1" applyBorder="1" applyAlignment="1">
      <alignment horizontal="center" vertical="center" wrapText="1"/>
    </xf>
    <xf numFmtId="1" fontId="14" fillId="0" borderId="11" xfId="0" applyNumberFormat="1" applyFont="1" applyFill="1" applyBorder="1" applyAlignment="1">
      <alignment horizontal="center" vertical="center" wrapText="1"/>
    </xf>
    <xf numFmtId="43" fontId="14" fillId="0" borderId="11" xfId="2" applyFont="1" applyFill="1" applyBorder="1" applyAlignment="1">
      <alignment vertical="center" wrapText="1"/>
    </xf>
    <xf numFmtId="2" fontId="14" fillId="0" borderId="11" xfId="0" applyNumberFormat="1" applyFont="1" applyFill="1" applyBorder="1" applyAlignment="1">
      <alignment horizontal="right" vertical="center" wrapText="1"/>
    </xf>
    <xf numFmtId="0" fontId="14" fillId="0" borderId="11" xfId="0" applyFont="1" applyFill="1" applyBorder="1" applyAlignment="1">
      <alignment horizontal="center" vertical="center" wrapText="1"/>
    </xf>
    <xf numFmtId="43" fontId="14" fillId="0" borderId="11" xfId="2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43" fontId="16" fillId="0" borderId="10" xfId="2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right" vertical="center" wrapText="1"/>
    </xf>
    <xf numFmtId="43" fontId="16" fillId="0" borderId="11" xfId="2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right" vertical="center" wrapText="1"/>
    </xf>
    <xf numFmtId="43" fontId="16" fillId="0" borderId="11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 quotePrefix="1">
      <alignment horizontal="center" vertical="center" wrapText="1"/>
    </xf>
    <xf numFmtId="1" fontId="14" fillId="0" borderId="7" xfId="0" applyNumberFormat="1" applyFont="1" applyFill="1" applyBorder="1" applyAlignment="1" quotePrefix="1">
      <alignment horizontal="center" vertical="center" wrapText="1"/>
    </xf>
  </cellXfs>
  <cellStyles count="77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CC1" xfId="18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CC2" xfId="29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20% - Accent6" xfId="38" builtinId="50"/>
    <cellStyle name="60% - Accent2" xfId="39" builtinId="36"/>
    <cellStyle name="Accent3" xfId="40" builtinId="37"/>
    <cellStyle name="20% - Accent3" xfId="41" builtinId="38"/>
    <cellStyle name="Normal - Style1 2" xfId="42"/>
    <cellStyle name="Accent4" xfId="43" builtinId="41"/>
    <cellStyle name="Comma 36" xfId="44"/>
    <cellStyle name="20% - Accent4" xfId="45" builtinId="42"/>
    <cellStyle name="40% - Accent4" xfId="46" builtinId="43"/>
    <cellStyle name="Accent5" xfId="47" builtinId="45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  <cellStyle name="Comma 10" xfId="53"/>
    <cellStyle name="Comma 10 2" xfId="54"/>
    <cellStyle name="Normal 11" xfId="55"/>
    <cellStyle name="Comma 2" xfId="56"/>
    <cellStyle name="Normal 14" xfId="57"/>
    <cellStyle name="Comma 5" xfId="58"/>
    <cellStyle name="Header1" xfId="59"/>
    <cellStyle name="Header2" xfId="60"/>
    <cellStyle name="Normal 10" xfId="61"/>
    <cellStyle name="Normal 12" xfId="62"/>
    <cellStyle name="Normal 13" xfId="63"/>
    <cellStyle name="Normal 2" xfId="64"/>
    <cellStyle name="Normal 2 2" xfId="65"/>
    <cellStyle name="Normal 25" xfId="66"/>
    <cellStyle name="Normal 25 2" xfId="67"/>
    <cellStyle name="Normal 3" xfId="68"/>
    <cellStyle name="Normal 3 2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_Cchuyen_TTCD" xfId="76"/>
  </cellStyles>
  <tableStyles count="0" defaultTableStyle="TableStyleMedium2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\Downloads\LaGi_16-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2"/>
  <sheetData/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FF00"/>
  </sheetPr>
  <dimension ref="A1:X364"/>
  <sheetViews>
    <sheetView workbookViewId="0">
      <pane xSplit="2" ySplit="14" topLeftCell="C196" activePane="bottomRight" state="frozen"/>
      <selection/>
      <selection pane="topRight"/>
      <selection pane="bottomLeft"/>
      <selection pane="bottomRight" activeCell="F220" sqref="F220"/>
    </sheetView>
  </sheetViews>
  <sheetFormatPr defaultColWidth="9" defaultRowHeight="12"/>
  <cols>
    <col min="1" max="1" width="6" style="54" customWidth="1"/>
    <col min="2" max="2" width="57.4444444444444" style="55" customWidth="1"/>
    <col min="3" max="3" width="5.88888888888889" style="54" customWidth="1"/>
    <col min="4" max="4" width="7.55555555555556" style="56" hidden="1" customWidth="1"/>
    <col min="5" max="5" width="7.44444444444444" style="56" hidden="1" customWidth="1"/>
    <col min="6" max="6" width="8.88888888888889" style="56" customWidth="1"/>
    <col min="7" max="7" width="28.3333333333333" style="53" customWidth="1"/>
    <col min="8" max="8" width="20.5555555555556" style="53" customWidth="1"/>
    <col min="9" max="9" width="8.44444444444444" style="54" customWidth="1"/>
    <col min="10" max="10" width="17.5555555555556" style="53" customWidth="1"/>
    <col min="11" max="11" width="37.6666666666667" style="53" hidden="1" customWidth="1"/>
    <col min="12" max="12" width="11.5555555555556" style="53" hidden="1" customWidth="1"/>
    <col min="13" max="13" width="13.4444444444444" style="53" hidden="1" customWidth="1"/>
    <col min="14" max="14" width="9.11111111111111" style="55" hidden="1" customWidth="1"/>
    <col min="15" max="15" width="9.11111111111111" style="53" hidden="1" customWidth="1"/>
    <col min="16" max="16" width="9" style="55" hidden="1" customWidth="1"/>
    <col min="17" max="18" width="8.88888888888889" style="55"/>
    <col min="19" max="19" width="11.7777777777778" style="55" customWidth="1"/>
    <col min="20" max="20" width="8.88888888888889" style="55"/>
    <col min="21" max="21" width="7.66666666666667" style="55" customWidth="1"/>
    <col min="22" max="22" width="7" style="55" customWidth="1"/>
    <col min="23" max="23" width="8.88888888888889" style="55"/>
    <col min="24" max="24" width="16.7777777777778" style="55" customWidth="1"/>
    <col min="25" max="16384" width="8.88888888888889" style="55"/>
  </cols>
  <sheetData>
    <row r="1" ht="13.2" spans="1:13">
      <c r="A1" s="57" t="s">
        <v>0</v>
      </c>
      <c r="B1" s="57"/>
      <c r="C1" s="57"/>
      <c r="D1" s="58"/>
      <c r="E1" s="59"/>
      <c r="F1" s="59"/>
      <c r="G1" s="60"/>
      <c r="H1" s="60"/>
      <c r="I1" s="59"/>
      <c r="J1" s="60"/>
      <c r="K1" s="60"/>
      <c r="L1" s="60"/>
      <c r="M1" s="60"/>
    </row>
    <row r="2" spans="1:13">
      <c r="A2" s="61"/>
      <c r="B2" s="62"/>
      <c r="C2" s="62"/>
      <c r="D2" s="58"/>
      <c r="E2" s="58"/>
      <c r="F2" s="58"/>
      <c r="G2" s="60"/>
      <c r="H2" s="60"/>
      <c r="I2" s="59"/>
      <c r="J2" s="60"/>
      <c r="K2" s="60"/>
      <c r="L2" s="60"/>
      <c r="M2" s="60"/>
    </row>
    <row r="3" ht="18.75" customHeight="1" spans="1:24">
      <c r="A3" s="63" t="s">
        <v>601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ht="4.2" customHeight="1" spans="1:13">
      <c r="A4" s="61"/>
      <c r="B4" s="64"/>
      <c r="C4" s="64"/>
      <c r="D4" s="64"/>
      <c r="E4" s="64"/>
      <c r="F4" s="64"/>
      <c r="G4" s="64"/>
      <c r="H4" s="61"/>
      <c r="I4" s="61"/>
      <c r="J4" s="64"/>
      <c r="K4" s="105"/>
      <c r="L4" s="106"/>
      <c r="M4" s="61"/>
    </row>
    <row r="5" ht="14.25" customHeight="1" spans="1:13">
      <c r="A5" s="65" t="s">
        <v>2</v>
      </c>
      <c r="B5" s="64"/>
      <c r="C5" s="64"/>
      <c r="D5" s="64"/>
      <c r="E5" s="64"/>
      <c r="F5" s="64"/>
      <c r="G5" s="64"/>
      <c r="H5" s="61"/>
      <c r="I5" s="61"/>
      <c r="J5" s="64"/>
      <c r="K5" s="105"/>
      <c r="L5" s="106"/>
      <c r="M5" s="61"/>
    </row>
    <row r="6" ht="14.25" customHeight="1" spans="1:16">
      <c r="A6" s="61"/>
      <c r="B6" s="66" t="s">
        <v>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ht="14.25" customHeight="1" spans="1:16">
      <c r="A7" s="61"/>
      <c r="B7" s="67" t="s">
        <v>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ht="14.25" customHeight="1" spans="1:16">
      <c r="A8" s="61"/>
      <c r="B8" s="68" t="s">
        <v>5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ht="14.25" customHeight="1" spans="1:16">
      <c r="A9" s="61"/>
      <c r="B9" s="69" t="s">
        <v>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ht="14.25" customHeight="1" spans="1:16">
      <c r="A10" s="61"/>
      <c r="B10" s="70" t="s">
        <v>7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ht="14.25" customHeight="1" spans="1:16">
      <c r="A11" s="61"/>
      <c r="B11" s="71" t="s">
        <v>8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ht="4.2" customHeight="1" spans="1:13">
      <c r="A12" s="61"/>
      <c r="B12" s="64"/>
      <c r="C12" s="64"/>
      <c r="D12" s="64"/>
      <c r="E12" s="64"/>
      <c r="F12" s="64"/>
      <c r="G12" s="64"/>
      <c r="H12" s="61"/>
      <c r="I12" s="61"/>
      <c r="J12" s="64"/>
      <c r="K12" s="105"/>
      <c r="L12" s="106"/>
      <c r="M12" s="61"/>
    </row>
    <row r="13" ht="18.9" customHeight="1" spans="1:24">
      <c r="A13" s="72" t="s">
        <v>9</v>
      </c>
      <c r="B13" s="73" t="s">
        <v>10</v>
      </c>
      <c r="C13" s="74" t="s">
        <v>11</v>
      </c>
      <c r="D13" s="75" t="s">
        <v>12</v>
      </c>
      <c r="E13" s="75" t="s">
        <v>13</v>
      </c>
      <c r="F13" s="76" t="s">
        <v>14</v>
      </c>
      <c r="G13" s="76"/>
      <c r="H13" s="73" t="s">
        <v>15</v>
      </c>
      <c r="I13" s="76" t="s">
        <v>16</v>
      </c>
      <c r="J13" s="76"/>
      <c r="K13" s="76" t="s">
        <v>17</v>
      </c>
      <c r="L13" s="76" t="s">
        <v>18</v>
      </c>
      <c r="M13" s="107" t="s">
        <v>19</v>
      </c>
      <c r="Q13" s="118" t="s">
        <v>20</v>
      </c>
      <c r="R13" s="118"/>
      <c r="S13" s="118"/>
      <c r="T13" s="118"/>
      <c r="U13" s="118"/>
      <c r="V13" s="118"/>
      <c r="W13" s="118"/>
      <c r="X13" s="118"/>
    </row>
    <row r="14" ht="19.8" customHeight="1" spans="1:24">
      <c r="A14" s="77"/>
      <c r="B14" s="78"/>
      <c r="C14" s="74"/>
      <c r="D14" s="75"/>
      <c r="E14" s="75"/>
      <c r="F14" s="75" t="s">
        <v>21</v>
      </c>
      <c r="G14" s="76" t="s">
        <v>22</v>
      </c>
      <c r="H14" s="78"/>
      <c r="I14" s="72" t="s">
        <v>23</v>
      </c>
      <c r="J14" s="73" t="s">
        <v>24</v>
      </c>
      <c r="K14" s="76"/>
      <c r="L14" s="76"/>
      <c r="M14" s="107"/>
      <c r="O14" s="60" t="s">
        <v>25</v>
      </c>
      <c r="Q14" s="118" t="s">
        <v>26</v>
      </c>
      <c r="R14" s="118" t="s">
        <v>27</v>
      </c>
      <c r="S14" s="118" t="s">
        <v>28</v>
      </c>
      <c r="T14" s="118" t="s">
        <v>29</v>
      </c>
      <c r="U14" s="118"/>
      <c r="V14" s="118"/>
      <c r="W14" s="118"/>
      <c r="X14" s="118"/>
    </row>
    <row r="15" ht="45" customHeight="1" spans="1:24">
      <c r="A15" s="77"/>
      <c r="B15" s="78"/>
      <c r="C15" s="72"/>
      <c r="D15" s="79"/>
      <c r="E15" s="79"/>
      <c r="F15" s="79"/>
      <c r="G15" s="73"/>
      <c r="H15" s="78"/>
      <c r="I15" s="77"/>
      <c r="J15" s="78"/>
      <c r="K15" s="73"/>
      <c r="L15" s="73"/>
      <c r="M15" s="60"/>
      <c r="O15" s="60"/>
      <c r="Q15" s="119"/>
      <c r="R15" s="119"/>
      <c r="S15" s="119"/>
      <c r="T15" s="119" t="s">
        <v>30</v>
      </c>
      <c r="U15" s="119" t="s">
        <v>31</v>
      </c>
      <c r="V15" s="119" t="s">
        <v>32</v>
      </c>
      <c r="W15" s="119" t="s">
        <v>33</v>
      </c>
      <c r="X15" s="120" t="s">
        <v>34</v>
      </c>
    </row>
    <row r="16" ht="15" customHeight="1" spans="1:24">
      <c r="A16" s="181" t="s">
        <v>35</v>
      </c>
      <c r="B16" s="181" t="s">
        <v>36</v>
      </c>
      <c r="C16" s="181" t="s">
        <v>37</v>
      </c>
      <c r="D16" s="75"/>
      <c r="E16" s="75"/>
      <c r="F16" s="181" t="s">
        <v>38</v>
      </c>
      <c r="G16" s="181" t="s">
        <v>39</v>
      </c>
      <c r="H16" s="181" t="s">
        <v>40</v>
      </c>
      <c r="I16" s="181" t="s">
        <v>41</v>
      </c>
      <c r="J16" s="181" t="s">
        <v>42</v>
      </c>
      <c r="K16" s="76"/>
      <c r="L16" s="76"/>
      <c r="M16" s="108"/>
      <c r="N16" s="109"/>
      <c r="O16" s="108"/>
      <c r="P16" s="109"/>
      <c r="Q16" s="181" t="s">
        <v>43</v>
      </c>
      <c r="R16" s="181" t="s">
        <v>44</v>
      </c>
      <c r="S16" s="181" t="s">
        <v>45</v>
      </c>
      <c r="T16" s="181" t="s">
        <v>46</v>
      </c>
      <c r="U16" s="181" t="s">
        <v>47</v>
      </c>
      <c r="V16" s="181" t="s">
        <v>48</v>
      </c>
      <c r="W16" s="181" t="s">
        <v>49</v>
      </c>
      <c r="X16" s="181" t="s">
        <v>50</v>
      </c>
    </row>
    <row r="17" ht="19.05" customHeight="1" spans="1:24">
      <c r="A17" s="81" t="s">
        <v>51</v>
      </c>
      <c r="B17" s="82" t="s">
        <v>52</v>
      </c>
      <c r="C17" s="83"/>
      <c r="D17" s="83"/>
      <c r="E17" s="83"/>
      <c r="F17" s="83"/>
      <c r="G17" s="83"/>
      <c r="H17" s="84"/>
      <c r="I17" s="84"/>
      <c r="J17" s="83"/>
      <c r="K17" s="84"/>
      <c r="L17" s="83"/>
      <c r="M17" s="110"/>
      <c r="N17" s="111"/>
      <c r="O17" s="110"/>
      <c r="P17" s="111"/>
      <c r="Q17" s="121"/>
      <c r="R17" s="121"/>
      <c r="S17" s="121"/>
      <c r="T17" s="111"/>
      <c r="U17" s="111"/>
      <c r="V17" s="111"/>
      <c r="W17" s="111"/>
      <c r="X17" s="111"/>
    </row>
    <row r="18" ht="30" hidden="1" customHeight="1" spans="1:24">
      <c r="A18" s="85">
        <v>1</v>
      </c>
      <c r="B18" s="86" t="s">
        <v>53</v>
      </c>
      <c r="C18" s="85" t="s">
        <v>54</v>
      </c>
      <c r="D18" s="87">
        <v>0.5</v>
      </c>
      <c r="E18" s="87"/>
      <c r="F18" s="87">
        <v>0.5</v>
      </c>
      <c r="G18" s="88" t="s">
        <v>55</v>
      </c>
      <c r="H18" s="88" t="s">
        <v>56</v>
      </c>
      <c r="I18" s="85"/>
      <c r="J18" s="94"/>
      <c r="K18" s="112" t="s">
        <v>57</v>
      </c>
      <c r="L18" s="94" t="s">
        <v>58</v>
      </c>
      <c r="M18" s="113"/>
      <c r="N18" s="113"/>
      <c r="O18" s="94"/>
      <c r="P18" s="113"/>
      <c r="Q18" s="113"/>
      <c r="R18" s="113"/>
      <c r="S18" s="113"/>
      <c r="T18" s="113"/>
      <c r="U18" s="113"/>
      <c r="V18" s="113"/>
      <c r="W18" s="113"/>
      <c r="X18" s="113"/>
    </row>
    <row r="19" ht="25.05" customHeight="1" spans="1:24">
      <c r="A19" s="89" t="s">
        <v>59</v>
      </c>
      <c r="B19" s="90" t="s">
        <v>60</v>
      </c>
      <c r="C19" s="91"/>
      <c r="D19" s="91"/>
      <c r="E19" s="91"/>
      <c r="F19" s="91"/>
      <c r="G19" s="91"/>
      <c r="H19" s="92"/>
      <c r="I19" s="92"/>
      <c r="J19" s="91"/>
      <c r="K19" s="92"/>
      <c r="L19" s="91"/>
      <c r="M19" s="94"/>
      <c r="N19" s="113"/>
      <c r="O19" s="94"/>
      <c r="P19" s="113"/>
      <c r="Q19" s="113"/>
      <c r="R19" s="113"/>
      <c r="S19" s="113"/>
      <c r="T19" s="113"/>
      <c r="U19" s="113"/>
      <c r="V19" s="113"/>
      <c r="W19" s="113"/>
      <c r="X19" s="113"/>
    </row>
    <row r="20" ht="48" hidden="1" spans="1:24">
      <c r="A20" s="85">
        <v>2</v>
      </c>
      <c r="B20" s="86" t="s">
        <v>61</v>
      </c>
      <c r="C20" s="93" t="s">
        <v>62</v>
      </c>
      <c r="D20" s="87">
        <v>138.31</v>
      </c>
      <c r="E20" s="87"/>
      <c r="F20" s="87">
        <v>138.31</v>
      </c>
      <c r="G20" s="94" t="s">
        <v>63</v>
      </c>
      <c r="H20" s="94" t="s">
        <v>64</v>
      </c>
      <c r="I20" s="94"/>
      <c r="J20" s="114"/>
      <c r="K20" s="94" t="s">
        <v>65</v>
      </c>
      <c r="L20" s="94" t="s">
        <v>66</v>
      </c>
      <c r="M20" s="94"/>
      <c r="N20" s="113"/>
      <c r="O20" s="94" t="s">
        <v>67</v>
      </c>
      <c r="P20" s="113"/>
      <c r="Q20" s="113"/>
      <c r="R20" s="113"/>
      <c r="S20" s="113"/>
      <c r="T20" s="113"/>
      <c r="U20" s="113"/>
      <c r="V20" s="113"/>
      <c r="W20" s="113"/>
      <c r="X20" s="113"/>
    </row>
    <row r="21" s="51" customFormat="1" ht="48" hidden="1" spans="1:24">
      <c r="A21" s="95"/>
      <c r="B21" s="96" t="s">
        <v>68</v>
      </c>
      <c r="C21" s="97" t="s">
        <v>62</v>
      </c>
      <c r="D21" s="98">
        <v>78.13</v>
      </c>
      <c r="E21" s="98"/>
      <c r="F21" s="98">
        <v>78.13</v>
      </c>
      <c r="G21" s="99" t="s">
        <v>69</v>
      </c>
      <c r="H21" s="100" t="s">
        <v>70</v>
      </c>
      <c r="I21" s="100"/>
      <c r="J21" s="115"/>
      <c r="K21" s="100"/>
      <c r="L21" s="115"/>
      <c r="M21" s="100"/>
      <c r="N21" s="116"/>
      <c r="O21" s="100"/>
      <c r="P21" s="116"/>
      <c r="Q21" s="116"/>
      <c r="R21" s="116"/>
      <c r="S21" s="116"/>
      <c r="T21" s="116"/>
      <c r="U21" s="116"/>
      <c r="V21" s="116"/>
      <c r="W21" s="116"/>
      <c r="X21" s="116"/>
    </row>
    <row r="22" s="51" customFormat="1" ht="30" hidden="1" customHeight="1" spans="1:24">
      <c r="A22" s="95"/>
      <c r="B22" s="96" t="s">
        <v>71</v>
      </c>
      <c r="C22" s="97" t="s">
        <v>62</v>
      </c>
      <c r="D22" s="98">
        <v>8.67</v>
      </c>
      <c r="E22" s="98"/>
      <c r="F22" s="98">
        <v>8.67</v>
      </c>
      <c r="G22" s="99" t="s">
        <v>72</v>
      </c>
      <c r="H22" s="100" t="s">
        <v>73</v>
      </c>
      <c r="I22" s="100"/>
      <c r="J22" s="115"/>
      <c r="K22" s="100"/>
      <c r="L22" s="115"/>
      <c r="M22" s="100"/>
      <c r="N22" s="116"/>
      <c r="O22" s="100"/>
      <c r="P22" s="116"/>
      <c r="Q22" s="116"/>
      <c r="R22" s="116"/>
      <c r="S22" s="116"/>
      <c r="T22" s="116"/>
      <c r="U22" s="116"/>
      <c r="V22" s="116"/>
      <c r="W22" s="116"/>
      <c r="X22" s="116"/>
    </row>
    <row r="23" s="51" customFormat="1" ht="36" hidden="1" spans="1:24">
      <c r="A23" s="95"/>
      <c r="B23" s="96" t="s">
        <v>74</v>
      </c>
      <c r="C23" s="97" t="s">
        <v>62</v>
      </c>
      <c r="D23" s="98">
        <v>51.51</v>
      </c>
      <c r="E23" s="98"/>
      <c r="F23" s="98">
        <v>51.51</v>
      </c>
      <c r="G23" s="99" t="s">
        <v>75</v>
      </c>
      <c r="H23" s="100" t="s">
        <v>76</v>
      </c>
      <c r="I23" s="100"/>
      <c r="J23" s="115"/>
      <c r="K23" s="100"/>
      <c r="L23" s="115"/>
      <c r="M23" s="100"/>
      <c r="N23" s="116"/>
      <c r="O23" s="100"/>
      <c r="P23" s="116"/>
      <c r="Q23" s="116"/>
      <c r="R23" s="116"/>
      <c r="S23" s="116"/>
      <c r="T23" s="116"/>
      <c r="U23" s="116"/>
      <c r="V23" s="116"/>
      <c r="W23" s="116"/>
      <c r="X23" s="116"/>
    </row>
    <row r="24" ht="36" spans="1:24">
      <c r="A24" s="85">
        <v>3</v>
      </c>
      <c r="B24" s="86" t="s">
        <v>77</v>
      </c>
      <c r="C24" s="85" t="s">
        <v>62</v>
      </c>
      <c r="D24" s="87">
        <f>E24+F24</f>
        <v>265.43</v>
      </c>
      <c r="E24" s="87"/>
      <c r="F24" s="87">
        <v>265.43</v>
      </c>
      <c r="G24" s="88" t="s">
        <v>78</v>
      </c>
      <c r="H24" s="94" t="s">
        <v>79</v>
      </c>
      <c r="I24" s="85"/>
      <c r="J24" s="94"/>
      <c r="K24" s="112" t="s">
        <v>80</v>
      </c>
      <c r="L24" s="94" t="s">
        <v>66</v>
      </c>
      <c r="M24" s="113"/>
      <c r="N24" s="113"/>
      <c r="O24" s="94"/>
      <c r="P24" s="113"/>
      <c r="Q24" s="113"/>
      <c r="R24" s="113"/>
      <c r="S24" s="113"/>
      <c r="T24" s="113"/>
      <c r="U24" s="113"/>
      <c r="V24" s="113"/>
      <c r="W24" s="113"/>
      <c r="X24" s="113"/>
    </row>
    <row r="25" ht="30" hidden="1" customHeight="1" spans="1:24">
      <c r="A25" s="85">
        <v>4</v>
      </c>
      <c r="B25" s="86" t="s">
        <v>81</v>
      </c>
      <c r="C25" s="85" t="s">
        <v>62</v>
      </c>
      <c r="D25" s="87">
        <f>E25+F25</f>
        <v>29.7</v>
      </c>
      <c r="E25" s="87"/>
      <c r="F25" s="87">
        <v>29.7</v>
      </c>
      <c r="G25" s="88" t="s">
        <v>55</v>
      </c>
      <c r="H25" s="88" t="s">
        <v>82</v>
      </c>
      <c r="I25" s="85"/>
      <c r="J25" s="94"/>
      <c r="K25" s="112" t="s">
        <v>83</v>
      </c>
      <c r="L25" s="94" t="s">
        <v>66</v>
      </c>
      <c r="M25" s="113"/>
      <c r="N25" s="113"/>
      <c r="O25" s="94"/>
      <c r="P25" s="113"/>
      <c r="Q25" s="113"/>
      <c r="R25" s="113"/>
      <c r="S25" s="113"/>
      <c r="T25" s="113"/>
      <c r="U25" s="113"/>
      <c r="V25" s="113"/>
      <c r="W25" s="113"/>
      <c r="X25" s="113"/>
    </row>
    <row r="26" ht="30" hidden="1" customHeight="1" spans="1:24">
      <c r="A26" s="85">
        <v>5</v>
      </c>
      <c r="B26" s="86" t="s">
        <v>84</v>
      </c>
      <c r="C26" s="85" t="s">
        <v>85</v>
      </c>
      <c r="D26" s="87">
        <f>E26+F26</f>
        <v>758</v>
      </c>
      <c r="E26" s="87"/>
      <c r="F26" s="87">
        <v>758</v>
      </c>
      <c r="G26" s="88" t="s">
        <v>55</v>
      </c>
      <c r="H26" s="88" t="s">
        <v>82</v>
      </c>
      <c r="I26" s="85"/>
      <c r="J26" s="94"/>
      <c r="K26" s="112" t="s">
        <v>83</v>
      </c>
      <c r="L26" s="94" t="s">
        <v>66</v>
      </c>
      <c r="M26" s="113">
        <v>2017</v>
      </c>
      <c r="N26" s="113"/>
      <c r="O26" s="94"/>
      <c r="P26" s="113"/>
      <c r="Q26" s="113"/>
      <c r="R26" s="113"/>
      <c r="S26" s="113"/>
      <c r="T26" s="113"/>
      <c r="U26" s="113"/>
      <c r="V26" s="113"/>
      <c r="W26" s="113"/>
      <c r="X26" s="113"/>
    </row>
    <row r="27" ht="30" hidden="1" customHeight="1" spans="1:24">
      <c r="A27" s="85">
        <v>6</v>
      </c>
      <c r="B27" s="86" t="s">
        <v>86</v>
      </c>
      <c r="C27" s="85" t="s">
        <v>87</v>
      </c>
      <c r="D27" s="87">
        <f>E27+F27</f>
        <v>87.8</v>
      </c>
      <c r="E27" s="87"/>
      <c r="F27" s="87">
        <v>87.8</v>
      </c>
      <c r="G27" s="88" t="s">
        <v>55</v>
      </c>
      <c r="H27" s="88" t="s">
        <v>82</v>
      </c>
      <c r="I27" s="85"/>
      <c r="J27" s="94"/>
      <c r="K27" s="112" t="s">
        <v>83</v>
      </c>
      <c r="L27" s="94" t="s">
        <v>66</v>
      </c>
      <c r="M27" s="113"/>
      <c r="N27" s="113"/>
      <c r="O27" s="94"/>
      <c r="P27" s="113"/>
      <c r="Q27" s="113"/>
      <c r="R27" s="113"/>
      <c r="S27" s="113"/>
      <c r="T27" s="113"/>
      <c r="U27" s="113"/>
      <c r="V27" s="113"/>
      <c r="W27" s="113"/>
      <c r="X27" s="113"/>
    </row>
    <row r="28" ht="30" hidden="1" customHeight="1" spans="1:24">
      <c r="A28" s="85">
        <v>7</v>
      </c>
      <c r="B28" s="86" t="s">
        <v>88</v>
      </c>
      <c r="C28" s="85" t="s">
        <v>89</v>
      </c>
      <c r="D28" s="87">
        <f t="shared" ref="D28" si="0">E28+F28</f>
        <v>50.8</v>
      </c>
      <c r="E28" s="87"/>
      <c r="F28" s="87">
        <v>50.8</v>
      </c>
      <c r="G28" s="88" t="s">
        <v>55</v>
      </c>
      <c r="H28" s="88" t="s">
        <v>82</v>
      </c>
      <c r="I28" s="85"/>
      <c r="J28" s="94"/>
      <c r="K28" s="112" t="s">
        <v>83</v>
      </c>
      <c r="L28" s="94" t="s">
        <v>66</v>
      </c>
      <c r="M28" s="113"/>
      <c r="N28" s="113"/>
      <c r="O28" s="94"/>
      <c r="P28" s="113"/>
      <c r="Q28" s="113"/>
      <c r="R28" s="113"/>
      <c r="S28" s="113"/>
      <c r="T28" s="113"/>
      <c r="U28" s="113"/>
      <c r="V28" s="113"/>
      <c r="W28" s="113"/>
      <c r="X28" s="113"/>
    </row>
    <row r="29" ht="30" hidden="1" customHeight="1" spans="1:24">
      <c r="A29" s="85">
        <v>8</v>
      </c>
      <c r="B29" s="86" t="s">
        <v>90</v>
      </c>
      <c r="C29" s="85" t="s">
        <v>91</v>
      </c>
      <c r="D29" s="87">
        <f>F29</f>
        <v>40</v>
      </c>
      <c r="E29" s="87"/>
      <c r="F29" s="87">
        <v>40</v>
      </c>
      <c r="G29" s="88" t="s">
        <v>55</v>
      </c>
      <c r="H29" s="88" t="s">
        <v>82</v>
      </c>
      <c r="I29" s="85"/>
      <c r="J29" s="94"/>
      <c r="K29" s="112" t="s">
        <v>83</v>
      </c>
      <c r="L29" s="94" t="s">
        <v>66</v>
      </c>
      <c r="M29" s="113"/>
      <c r="N29" s="113"/>
      <c r="O29" s="94"/>
      <c r="P29" s="113"/>
      <c r="Q29" s="113"/>
      <c r="R29" s="113"/>
      <c r="S29" s="113"/>
      <c r="T29" s="113"/>
      <c r="U29" s="113"/>
      <c r="V29" s="113"/>
      <c r="W29" s="113"/>
      <c r="X29" s="113"/>
    </row>
    <row r="30" ht="25.05" customHeight="1" spans="1:24">
      <c r="A30" s="89" t="s">
        <v>92</v>
      </c>
      <c r="B30" s="90" t="s">
        <v>93</v>
      </c>
      <c r="C30" s="85"/>
      <c r="D30" s="101"/>
      <c r="E30" s="101"/>
      <c r="F30" s="101"/>
      <c r="G30" s="91"/>
      <c r="H30" s="92"/>
      <c r="I30" s="92"/>
      <c r="J30" s="91"/>
      <c r="K30" s="92"/>
      <c r="L30" s="91"/>
      <c r="M30" s="113"/>
      <c r="N30" s="113"/>
      <c r="O30" s="94"/>
      <c r="P30" s="113"/>
      <c r="Q30" s="113"/>
      <c r="R30" s="113"/>
      <c r="S30" s="113"/>
      <c r="T30" s="113"/>
      <c r="U30" s="113"/>
      <c r="V30" s="113"/>
      <c r="W30" s="113"/>
      <c r="X30" s="113"/>
    </row>
    <row r="31" ht="25.05" customHeight="1" spans="1:24">
      <c r="A31" s="85">
        <v>9</v>
      </c>
      <c r="B31" s="86" t="s">
        <v>94</v>
      </c>
      <c r="C31" s="85" t="s">
        <v>62</v>
      </c>
      <c r="D31" s="87">
        <v>47.3</v>
      </c>
      <c r="E31" s="87"/>
      <c r="F31" s="87">
        <v>47.3</v>
      </c>
      <c r="G31" s="88" t="s">
        <v>95</v>
      </c>
      <c r="H31" s="88" t="s">
        <v>96</v>
      </c>
      <c r="I31" s="85"/>
      <c r="J31" s="94"/>
      <c r="K31" s="94" t="s">
        <v>97</v>
      </c>
      <c r="L31" s="94" t="s">
        <v>66</v>
      </c>
      <c r="M31" s="113"/>
      <c r="N31" s="113"/>
      <c r="O31" s="94" t="s">
        <v>67</v>
      </c>
      <c r="P31" s="113"/>
      <c r="Q31" s="113"/>
      <c r="R31" s="113"/>
      <c r="S31" s="113"/>
      <c r="T31" s="113"/>
      <c r="U31" s="113"/>
      <c r="V31" s="113"/>
      <c r="W31" s="113"/>
      <c r="X31" s="113"/>
    </row>
    <row r="32" s="51" customFormat="1" ht="25.05" customHeight="1" spans="1:24">
      <c r="A32" s="95"/>
      <c r="B32" s="96" t="s">
        <v>98</v>
      </c>
      <c r="C32" s="95" t="s">
        <v>62</v>
      </c>
      <c r="D32" s="98">
        <v>17.76</v>
      </c>
      <c r="E32" s="98"/>
      <c r="F32" s="98">
        <v>17.76</v>
      </c>
      <c r="G32" s="99" t="s">
        <v>99</v>
      </c>
      <c r="H32" s="100" t="s">
        <v>79</v>
      </c>
      <c r="I32" s="95"/>
      <c r="J32" s="100"/>
      <c r="K32" s="100"/>
      <c r="L32" s="100"/>
      <c r="M32" s="116"/>
      <c r="N32" s="116"/>
      <c r="O32" s="100"/>
      <c r="P32" s="116"/>
      <c r="Q32" s="116"/>
      <c r="R32" s="116"/>
      <c r="S32" s="116"/>
      <c r="T32" s="116"/>
      <c r="U32" s="116"/>
      <c r="V32" s="116"/>
      <c r="W32" s="116"/>
      <c r="X32" s="116"/>
    </row>
    <row r="33" s="51" customFormat="1" ht="19.95" hidden="1" customHeight="1" spans="1:24">
      <c r="A33" s="95"/>
      <c r="B33" s="102" t="s">
        <v>100</v>
      </c>
      <c r="C33" s="95" t="s">
        <v>62</v>
      </c>
      <c r="D33" s="98">
        <v>6.3</v>
      </c>
      <c r="E33" s="98"/>
      <c r="F33" s="98">
        <v>6.3</v>
      </c>
      <c r="G33" s="99" t="s">
        <v>101</v>
      </c>
      <c r="H33" s="99" t="s">
        <v>82</v>
      </c>
      <c r="I33" s="95"/>
      <c r="J33" s="100"/>
      <c r="K33" s="100"/>
      <c r="L33" s="100"/>
      <c r="M33" s="116"/>
      <c r="N33" s="116"/>
      <c r="O33" s="100"/>
      <c r="P33" s="116"/>
      <c r="Q33" s="116"/>
      <c r="R33" s="116"/>
      <c r="S33" s="116"/>
      <c r="T33" s="116"/>
      <c r="U33" s="116"/>
      <c r="V33" s="116"/>
      <c r="W33" s="116"/>
      <c r="X33" s="116"/>
    </row>
    <row r="34" s="51" customFormat="1" ht="18.9" hidden="1" customHeight="1" spans="1:24">
      <c r="A34" s="95"/>
      <c r="B34" s="96" t="s">
        <v>74</v>
      </c>
      <c r="C34" s="95" t="s">
        <v>62</v>
      </c>
      <c r="D34" s="98">
        <v>17.59</v>
      </c>
      <c r="E34" s="98"/>
      <c r="F34" s="98">
        <v>17.59</v>
      </c>
      <c r="G34" s="99" t="s">
        <v>102</v>
      </c>
      <c r="H34" s="100" t="s">
        <v>76</v>
      </c>
      <c r="I34" s="95"/>
      <c r="J34" s="100"/>
      <c r="K34" s="100"/>
      <c r="L34" s="100"/>
      <c r="M34" s="116"/>
      <c r="N34" s="116"/>
      <c r="O34" s="100"/>
      <c r="P34" s="116"/>
      <c r="Q34" s="116"/>
      <c r="R34" s="116"/>
      <c r="S34" s="116"/>
      <c r="T34" s="116"/>
      <c r="U34" s="116"/>
      <c r="V34" s="116"/>
      <c r="W34" s="116"/>
      <c r="X34" s="116"/>
    </row>
    <row r="35" s="51" customFormat="1" ht="18.9" hidden="1" customHeight="1" spans="1:24">
      <c r="A35" s="95"/>
      <c r="B35" s="96" t="s">
        <v>103</v>
      </c>
      <c r="C35" s="95" t="s">
        <v>62</v>
      </c>
      <c r="D35" s="98">
        <v>5.65</v>
      </c>
      <c r="E35" s="98"/>
      <c r="F35" s="98">
        <v>5.65</v>
      </c>
      <c r="G35" s="99" t="s">
        <v>104</v>
      </c>
      <c r="H35" s="100" t="s">
        <v>105</v>
      </c>
      <c r="I35" s="95"/>
      <c r="J35" s="100"/>
      <c r="K35" s="100"/>
      <c r="L35" s="100"/>
      <c r="M35" s="116"/>
      <c r="N35" s="116"/>
      <c r="O35" s="100"/>
      <c r="P35" s="116"/>
      <c r="Q35" s="116"/>
      <c r="R35" s="116"/>
      <c r="S35" s="116"/>
      <c r="T35" s="116"/>
      <c r="U35" s="116"/>
      <c r="V35" s="116"/>
      <c r="W35" s="116"/>
      <c r="X35" s="116"/>
    </row>
    <row r="36" s="51" customFormat="1" ht="30" hidden="1" customHeight="1" spans="1:24">
      <c r="A36" s="95"/>
      <c r="B36" s="96" t="s">
        <v>106</v>
      </c>
      <c r="C36" s="95" t="s">
        <v>62</v>
      </c>
      <c r="D36" s="98">
        <v>9.19</v>
      </c>
      <c r="E36" s="98"/>
      <c r="F36" s="98">
        <v>9.19</v>
      </c>
      <c r="G36" s="99" t="s">
        <v>107</v>
      </c>
      <c r="H36" s="100" t="s">
        <v>108</v>
      </c>
      <c r="I36" s="95"/>
      <c r="J36" s="100"/>
      <c r="K36" s="100"/>
      <c r="L36" s="100"/>
      <c r="M36" s="116"/>
      <c r="N36" s="116"/>
      <c r="O36" s="100"/>
      <c r="P36" s="116"/>
      <c r="Q36" s="116"/>
      <c r="R36" s="116"/>
      <c r="S36" s="116"/>
      <c r="T36" s="116"/>
      <c r="U36" s="116"/>
      <c r="V36" s="116"/>
      <c r="W36" s="116"/>
      <c r="X36" s="116"/>
    </row>
    <row r="37" ht="30" hidden="1" customHeight="1" spans="1:24">
      <c r="A37" s="85">
        <v>10</v>
      </c>
      <c r="B37" s="86" t="s">
        <v>109</v>
      </c>
      <c r="C37" s="85" t="s">
        <v>62</v>
      </c>
      <c r="D37" s="87">
        <f>E37+F37</f>
        <v>8</v>
      </c>
      <c r="E37" s="87"/>
      <c r="F37" s="87">
        <v>8</v>
      </c>
      <c r="G37" s="88" t="s">
        <v>110</v>
      </c>
      <c r="H37" s="88" t="s">
        <v>111</v>
      </c>
      <c r="I37" s="85"/>
      <c r="J37" s="94"/>
      <c r="K37" s="112" t="s">
        <v>83</v>
      </c>
      <c r="L37" s="94" t="s">
        <v>112</v>
      </c>
      <c r="M37" s="113">
        <v>2018</v>
      </c>
      <c r="N37" s="113"/>
      <c r="O37" s="94" t="s">
        <v>67</v>
      </c>
      <c r="P37" s="113"/>
      <c r="Q37" s="113"/>
      <c r="R37" s="113"/>
      <c r="S37" s="113"/>
      <c r="T37" s="113"/>
      <c r="U37" s="113"/>
      <c r="V37" s="113"/>
      <c r="W37" s="113"/>
      <c r="X37" s="113"/>
    </row>
    <row r="38" s="51" customFormat="1" ht="50.1" hidden="1" customHeight="1" spans="1:24">
      <c r="A38" s="95"/>
      <c r="B38" s="96" t="s">
        <v>113</v>
      </c>
      <c r="C38" s="95" t="s">
        <v>62</v>
      </c>
      <c r="D38" s="98">
        <v>2.1</v>
      </c>
      <c r="E38" s="98"/>
      <c r="F38" s="98">
        <v>2.1</v>
      </c>
      <c r="G38" s="99" t="s">
        <v>114</v>
      </c>
      <c r="H38" s="99" t="s">
        <v>111</v>
      </c>
      <c r="I38" s="95"/>
      <c r="J38" s="100"/>
      <c r="K38" s="117" t="s">
        <v>115</v>
      </c>
      <c r="L38" s="100"/>
      <c r="M38" s="116"/>
      <c r="N38" s="116"/>
      <c r="O38" s="100"/>
      <c r="P38" s="116"/>
      <c r="Q38" s="116"/>
      <c r="R38" s="116"/>
      <c r="S38" s="116"/>
      <c r="T38" s="116"/>
      <c r="U38" s="116"/>
      <c r="V38" s="116"/>
      <c r="W38" s="116"/>
      <c r="X38" s="116"/>
    </row>
    <row r="39" ht="30" hidden="1" customHeight="1" spans="1:24">
      <c r="A39" s="85">
        <v>11</v>
      </c>
      <c r="B39" s="86" t="s">
        <v>109</v>
      </c>
      <c r="C39" s="85" t="s">
        <v>62</v>
      </c>
      <c r="D39" s="87">
        <f>E39+F39</f>
        <v>8</v>
      </c>
      <c r="E39" s="87"/>
      <c r="F39" s="87">
        <v>8</v>
      </c>
      <c r="G39" s="88" t="s">
        <v>116</v>
      </c>
      <c r="H39" s="88" t="s">
        <v>117</v>
      </c>
      <c r="I39" s="85"/>
      <c r="J39" s="94"/>
      <c r="K39" s="112" t="s">
        <v>83</v>
      </c>
      <c r="L39" s="94" t="s">
        <v>66</v>
      </c>
      <c r="M39" s="113">
        <v>2017</v>
      </c>
      <c r="N39" s="113"/>
      <c r="O39" s="94" t="s">
        <v>67</v>
      </c>
      <c r="P39" s="113"/>
      <c r="Q39" s="113"/>
      <c r="R39" s="113"/>
      <c r="S39" s="113"/>
      <c r="T39" s="113"/>
      <c r="U39" s="113"/>
      <c r="V39" s="113"/>
      <c r="W39" s="113"/>
      <c r="X39" s="113"/>
    </row>
    <row r="40" ht="48" hidden="1" spans="1:24">
      <c r="A40" s="85">
        <v>12</v>
      </c>
      <c r="B40" s="86" t="s">
        <v>118</v>
      </c>
      <c r="C40" s="85" t="s">
        <v>119</v>
      </c>
      <c r="D40" s="87">
        <v>150</v>
      </c>
      <c r="E40" s="87"/>
      <c r="F40" s="87">
        <v>150</v>
      </c>
      <c r="G40" s="88" t="s">
        <v>120</v>
      </c>
      <c r="H40" s="88" t="s">
        <v>121</v>
      </c>
      <c r="I40" s="85"/>
      <c r="J40" s="94"/>
      <c r="K40" s="112" t="s">
        <v>83</v>
      </c>
      <c r="L40" s="94" t="s">
        <v>66</v>
      </c>
      <c r="M40" s="113"/>
      <c r="N40" s="113"/>
      <c r="O40" s="94"/>
      <c r="P40" s="113"/>
      <c r="Q40" s="113"/>
      <c r="R40" s="113"/>
      <c r="S40" s="113"/>
      <c r="T40" s="113"/>
      <c r="U40" s="113"/>
      <c r="V40" s="113"/>
      <c r="W40" s="113"/>
      <c r="X40" s="113"/>
    </row>
    <row r="41" s="51" customFormat="1" ht="28.5" hidden="1" customHeight="1" spans="1:24">
      <c r="A41" s="182" t="s">
        <v>122</v>
      </c>
      <c r="B41" s="96" t="s">
        <v>123</v>
      </c>
      <c r="C41" s="95" t="s">
        <v>87</v>
      </c>
      <c r="D41" s="98">
        <v>60</v>
      </c>
      <c r="E41" s="98"/>
      <c r="F41" s="98">
        <v>60</v>
      </c>
      <c r="G41" s="100" t="s">
        <v>124</v>
      </c>
      <c r="H41" s="99" t="s">
        <v>121</v>
      </c>
      <c r="I41" s="95"/>
      <c r="J41" s="100"/>
      <c r="K41" s="112" t="s">
        <v>83</v>
      </c>
      <c r="L41" s="94" t="s">
        <v>66</v>
      </c>
      <c r="M41" s="116"/>
      <c r="N41" s="116"/>
      <c r="O41" s="100"/>
      <c r="P41" s="116"/>
      <c r="Q41" s="116"/>
      <c r="R41" s="116"/>
      <c r="S41" s="116"/>
      <c r="T41" s="116"/>
      <c r="U41" s="116"/>
      <c r="V41" s="116"/>
      <c r="W41" s="116"/>
      <c r="X41" s="116"/>
    </row>
    <row r="42" s="51" customFormat="1" ht="30" hidden="1" customHeight="1" spans="1:24">
      <c r="A42" s="182" t="s">
        <v>122</v>
      </c>
      <c r="B42" s="96" t="s">
        <v>125</v>
      </c>
      <c r="C42" s="95" t="s">
        <v>62</v>
      </c>
      <c r="D42" s="98">
        <v>10</v>
      </c>
      <c r="E42" s="98"/>
      <c r="F42" s="98">
        <v>10</v>
      </c>
      <c r="G42" s="99" t="s">
        <v>126</v>
      </c>
      <c r="H42" s="99" t="s">
        <v>121</v>
      </c>
      <c r="I42" s="95"/>
      <c r="J42" s="100"/>
      <c r="K42" s="112" t="s">
        <v>83</v>
      </c>
      <c r="L42" s="94" t="s">
        <v>66</v>
      </c>
      <c r="M42" s="116"/>
      <c r="N42" s="116"/>
      <c r="O42" s="100"/>
      <c r="P42" s="116"/>
      <c r="Q42" s="116"/>
      <c r="R42" s="116"/>
      <c r="S42" s="116"/>
      <c r="T42" s="116"/>
      <c r="U42" s="116"/>
      <c r="V42" s="116"/>
      <c r="W42" s="116"/>
      <c r="X42" s="116"/>
    </row>
    <row r="43" s="51" customFormat="1" ht="30" hidden="1" customHeight="1" spans="1:24">
      <c r="A43" s="182" t="s">
        <v>122</v>
      </c>
      <c r="B43" s="96" t="s">
        <v>127</v>
      </c>
      <c r="C43" s="95" t="s">
        <v>128</v>
      </c>
      <c r="D43" s="98">
        <v>15</v>
      </c>
      <c r="E43" s="98"/>
      <c r="F43" s="98">
        <v>15</v>
      </c>
      <c r="G43" s="100" t="s">
        <v>129</v>
      </c>
      <c r="H43" s="99" t="s">
        <v>121</v>
      </c>
      <c r="I43" s="95"/>
      <c r="J43" s="100"/>
      <c r="K43" s="112" t="s">
        <v>83</v>
      </c>
      <c r="L43" s="94" t="s">
        <v>66</v>
      </c>
      <c r="M43" s="116"/>
      <c r="N43" s="116"/>
      <c r="O43" s="100"/>
      <c r="P43" s="116"/>
      <c r="Q43" s="116"/>
      <c r="R43" s="116"/>
      <c r="S43" s="116"/>
      <c r="T43" s="116"/>
      <c r="U43" s="116"/>
      <c r="V43" s="116"/>
      <c r="W43" s="116"/>
      <c r="X43" s="116"/>
    </row>
    <row r="44" s="51" customFormat="1" ht="30" hidden="1" customHeight="1" spans="1:24">
      <c r="A44" s="182" t="s">
        <v>122</v>
      </c>
      <c r="B44" s="96" t="s">
        <v>130</v>
      </c>
      <c r="C44" s="95" t="s">
        <v>131</v>
      </c>
      <c r="D44" s="98">
        <v>65</v>
      </c>
      <c r="E44" s="98"/>
      <c r="F44" s="98">
        <v>65</v>
      </c>
      <c r="G44" s="99" t="s">
        <v>132</v>
      </c>
      <c r="H44" s="99" t="s">
        <v>121</v>
      </c>
      <c r="I44" s="95"/>
      <c r="J44" s="100"/>
      <c r="K44" s="112" t="s">
        <v>83</v>
      </c>
      <c r="L44" s="94" t="s">
        <v>66</v>
      </c>
      <c r="M44" s="116"/>
      <c r="N44" s="116"/>
      <c r="O44" s="100"/>
      <c r="P44" s="116"/>
      <c r="Q44" s="116"/>
      <c r="R44" s="116"/>
      <c r="S44" s="116"/>
      <c r="T44" s="116"/>
      <c r="U44" s="116"/>
      <c r="V44" s="116"/>
      <c r="W44" s="116"/>
      <c r="X44" s="116"/>
    </row>
    <row r="45" ht="25.05" customHeight="1" spans="1:24">
      <c r="A45" s="85">
        <v>13</v>
      </c>
      <c r="B45" s="86" t="s">
        <v>133</v>
      </c>
      <c r="C45" s="85" t="s">
        <v>134</v>
      </c>
      <c r="D45" s="87">
        <v>98.66</v>
      </c>
      <c r="E45" s="87"/>
      <c r="F45" s="87">
        <v>98.66</v>
      </c>
      <c r="G45" s="88" t="s">
        <v>135</v>
      </c>
      <c r="H45" s="94" t="s">
        <v>79</v>
      </c>
      <c r="I45" s="85"/>
      <c r="J45" s="94"/>
      <c r="K45" s="112" t="s">
        <v>83</v>
      </c>
      <c r="L45" s="94" t="s">
        <v>66</v>
      </c>
      <c r="M45" s="113"/>
      <c r="N45" s="113"/>
      <c r="O45" s="94"/>
      <c r="P45" s="113"/>
      <c r="Q45" s="113"/>
      <c r="R45" s="113"/>
      <c r="S45" s="113"/>
      <c r="T45" s="113"/>
      <c r="U45" s="113"/>
      <c r="V45" s="113"/>
      <c r="W45" s="113"/>
      <c r="X45" s="113"/>
    </row>
    <row r="46" s="51" customFormat="1" ht="19.05" customHeight="1" spans="1:24">
      <c r="A46" s="182" t="s">
        <v>122</v>
      </c>
      <c r="B46" s="96" t="s">
        <v>136</v>
      </c>
      <c r="C46" s="95" t="s">
        <v>137</v>
      </c>
      <c r="D46" s="98">
        <v>28.81</v>
      </c>
      <c r="E46" s="98"/>
      <c r="F46" s="98">
        <v>28.81</v>
      </c>
      <c r="G46" s="99" t="s">
        <v>138</v>
      </c>
      <c r="H46" s="100" t="s">
        <v>79</v>
      </c>
      <c r="I46" s="95"/>
      <c r="J46" s="100"/>
      <c r="K46" s="112" t="s">
        <v>83</v>
      </c>
      <c r="L46" s="94" t="s">
        <v>112</v>
      </c>
      <c r="M46" s="116"/>
      <c r="N46" s="116"/>
      <c r="O46" s="100"/>
      <c r="P46" s="116"/>
      <c r="Q46" s="116"/>
      <c r="R46" s="116"/>
      <c r="S46" s="116"/>
      <c r="T46" s="116"/>
      <c r="U46" s="116"/>
      <c r="V46" s="116"/>
      <c r="W46" s="116"/>
      <c r="X46" s="116"/>
    </row>
    <row r="47" s="51" customFormat="1" ht="19.05" customHeight="1" spans="1:24">
      <c r="A47" s="182" t="s">
        <v>122</v>
      </c>
      <c r="B47" s="96" t="s">
        <v>139</v>
      </c>
      <c r="C47" s="95" t="s">
        <v>89</v>
      </c>
      <c r="D47" s="98">
        <v>8.31</v>
      </c>
      <c r="E47" s="98"/>
      <c r="F47" s="98">
        <v>8.31</v>
      </c>
      <c r="G47" s="99" t="s">
        <v>140</v>
      </c>
      <c r="H47" s="100" t="s">
        <v>79</v>
      </c>
      <c r="I47" s="95"/>
      <c r="J47" s="100"/>
      <c r="K47" s="112"/>
      <c r="L47" s="94"/>
      <c r="M47" s="116"/>
      <c r="N47" s="116"/>
      <c r="O47" s="100"/>
      <c r="P47" s="116"/>
      <c r="Q47" s="116"/>
      <c r="R47" s="116"/>
      <c r="S47" s="116"/>
      <c r="T47" s="116"/>
      <c r="U47" s="116"/>
      <c r="V47" s="116"/>
      <c r="W47" s="116"/>
      <c r="X47" s="116"/>
    </row>
    <row r="48" s="51" customFormat="1" ht="19.05" customHeight="1" spans="1:24">
      <c r="A48" s="182" t="s">
        <v>122</v>
      </c>
      <c r="B48" s="96" t="s">
        <v>136</v>
      </c>
      <c r="C48" s="95" t="s">
        <v>137</v>
      </c>
      <c r="D48" s="98">
        <v>9.81</v>
      </c>
      <c r="E48" s="98"/>
      <c r="F48" s="98">
        <v>9.81</v>
      </c>
      <c r="G48" s="99" t="s">
        <v>141</v>
      </c>
      <c r="H48" s="100" t="s">
        <v>79</v>
      </c>
      <c r="I48" s="95"/>
      <c r="J48" s="100"/>
      <c r="K48" s="112" t="s">
        <v>83</v>
      </c>
      <c r="L48" s="94" t="s">
        <v>112</v>
      </c>
      <c r="M48" s="116"/>
      <c r="N48" s="116"/>
      <c r="O48" s="100"/>
      <c r="P48" s="116"/>
      <c r="Q48" s="116"/>
      <c r="R48" s="116"/>
      <c r="S48" s="116"/>
      <c r="T48" s="116"/>
      <c r="U48" s="116"/>
      <c r="V48" s="116"/>
      <c r="W48" s="116"/>
      <c r="X48" s="116"/>
    </row>
    <row r="49" s="51" customFormat="1" ht="19.05" customHeight="1" spans="1:24">
      <c r="A49" s="182" t="s">
        <v>122</v>
      </c>
      <c r="B49" s="96" t="s">
        <v>142</v>
      </c>
      <c r="C49" s="95" t="s">
        <v>137</v>
      </c>
      <c r="D49" s="98">
        <v>51.73</v>
      </c>
      <c r="E49" s="98"/>
      <c r="F49" s="98">
        <v>51.73</v>
      </c>
      <c r="G49" s="99" t="s">
        <v>143</v>
      </c>
      <c r="H49" s="100" t="s">
        <v>79</v>
      </c>
      <c r="I49" s="95"/>
      <c r="J49" s="100"/>
      <c r="K49" s="112" t="s">
        <v>83</v>
      </c>
      <c r="L49" s="94" t="s">
        <v>112</v>
      </c>
      <c r="M49" s="116"/>
      <c r="N49" s="116"/>
      <c r="O49" s="100"/>
      <c r="P49" s="116"/>
      <c r="Q49" s="116"/>
      <c r="R49" s="116"/>
      <c r="S49" s="116"/>
      <c r="T49" s="116"/>
      <c r="U49" s="116"/>
      <c r="V49" s="116"/>
      <c r="W49" s="116"/>
      <c r="X49" s="116"/>
    </row>
    <row r="50" ht="28.5" hidden="1" customHeight="1" spans="1:24">
      <c r="A50" s="85">
        <v>14</v>
      </c>
      <c r="B50" s="86" t="s">
        <v>144</v>
      </c>
      <c r="C50" s="85" t="s">
        <v>145</v>
      </c>
      <c r="D50" s="87">
        <f>E50+F50</f>
        <v>28.27</v>
      </c>
      <c r="E50" s="87"/>
      <c r="F50" s="87">
        <v>28.27</v>
      </c>
      <c r="G50" s="88" t="s">
        <v>146</v>
      </c>
      <c r="H50" s="88" t="s">
        <v>117</v>
      </c>
      <c r="I50" s="85"/>
      <c r="J50" s="94"/>
      <c r="K50" s="112" t="s">
        <v>83</v>
      </c>
      <c r="L50" s="94" t="s">
        <v>112</v>
      </c>
      <c r="M50" s="113">
        <v>2017</v>
      </c>
      <c r="N50" s="113"/>
      <c r="O50" s="94" t="s">
        <v>67</v>
      </c>
      <c r="P50" s="113"/>
      <c r="Q50" s="113"/>
      <c r="R50" s="113"/>
      <c r="S50" s="113"/>
      <c r="T50" s="113"/>
      <c r="U50" s="113"/>
      <c r="V50" s="113"/>
      <c r="W50" s="113"/>
      <c r="X50" s="113"/>
    </row>
    <row r="51" ht="30" hidden="1" customHeight="1" spans="1:24">
      <c r="A51" s="85">
        <v>15</v>
      </c>
      <c r="B51" s="103" t="s">
        <v>147</v>
      </c>
      <c r="C51" s="85" t="s">
        <v>145</v>
      </c>
      <c r="D51" s="87">
        <v>5.4</v>
      </c>
      <c r="E51" s="104"/>
      <c r="F51" s="87">
        <v>5.4</v>
      </c>
      <c r="G51" s="94" t="s">
        <v>148</v>
      </c>
      <c r="H51" s="94" t="s">
        <v>149</v>
      </c>
      <c r="I51" s="85"/>
      <c r="J51" s="94"/>
      <c r="K51" s="94" t="s">
        <v>150</v>
      </c>
      <c r="L51" s="94"/>
      <c r="M51" s="94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</row>
    <row r="52" ht="30" hidden="1" customHeight="1" spans="1:24">
      <c r="A52" s="85">
        <v>16</v>
      </c>
      <c r="B52" s="103" t="s">
        <v>151</v>
      </c>
      <c r="C52" s="85" t="s">
        <v>145</v>
      </c>
      <c r="D52" s="87">
        <v>1.5</v>
      </c>
      <c r="E52" s="104"/>
      <c r="F52" s="87">
        <v>1.5</v>
      </c>
      <c r="G52" s="94" t="s">
        <v>152</v>
      </c>
      <c r="H52" s="94" t="s">
        <v>153</v>
      </c>
      <c r="I52" s="85"/>
      <c r="J52" s="94"/>
      <c r="K52" s="94" t="s">
        <v>154</v>
      </c>
      <c r="L52" s="94"/>
      <c r="M52" s="94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</row>
    <row r="53" ht="19.05" customHeight="1" spans="1:24">
      <c r="A53" s="85">
        <v>17</v>
      </c>
      <c r="B53" s="86" t="s">
        <v>155</v>
      </c>
      <c r="C53" s="85" t="s">
        <v>156</v>
      </c>
      <c r="D53" s="87">
        <f>E53+F53</f>
        <v>0.86</v>
      </c>
      <c r="E53" s="87"/>
      <c r="F53" s="87">
        <v>0.86</v>
      </c>
      <c r="G53" s="94" t="s">
        <v>55</v>
      </c>
      <c r="H53" s="94" t="s">
        <v>79</v>
      </c>
      <c r="I53" s="85"/>
      <c r="J53" s="94"/>
      <c r="K53" s="112" t="s">
        <v>157</v>
      </c>
      <c r="L53" s="94" t="s">
        <v>112</v>
      </c>
      <c r="M53" s="113"/>
      <c r="N53" s="113"/>
      <c r="O53" s="94" t="s">
        <v>67</v>
      </c>
      <c r="P53" s="113"/>
      <c r="Q53" s="113"/>
      <c r="R53" s="113"/>
      <c r="S53" s="113"/>
      <c r="T53" s="113"/>
      <c r="U53" s="113"/>
      <c r="V53" s="113"/>
      <c r="W53" s="113"/>
      <c r="X53" s="113"/>
    </row>
    <row r="54" ht="28.5" hidden="1" customHeight="1" spans="1:24">
      <c r="A54" s="85">
        <v>18</v>
      </c>
      <c r="B54" s="103" t="s">
        <v>158</v>
      </c>
      <c r="C54" s="85" t="s">
        <v>156</v>
      </c>
      <c r="D54" s="87">
        <f>E54+F54</f>
        <v>0.06</v>
      </c>
      <c r="E54" s="87"/>
      <c r="F54" s="87">
        <v>0.06</v>
      </c>
      <c r="G54" s="88" t="s">
        <v>159</v>
      </c>
      <c r="H54" s="88" t="s">
        <v>76</v>
      </c>
      <c r="I54" s="85"/>
      <c r="J54" s="94"/>
      <c r="K54" s="112" t="s">
        <v>83</v>
      </c>
      <c r="L54" s="94" t="s">
        <v>112</v>
      </c>
      <c r="M54" s="113">
        <v>2017</v>
      </c>
      <c r="N54" s="113"/>
      <c r="O54" s="94" t="s">
        <v>67</v>
      </c>
      <c r="P54" s="113"/>
      <c r="Q54" s="113"/>
      <c r="R54" s="113"/>
      <c r="S54" s="113"/>
      <c r="T54" s="113"/>
      <c r="U54" s="113"/>
      <c r="V54" s="113"/>
      <c r="W54" s="113"/>
      <c r="X54" s="113"/>
    </row>
    <row r="55" ht="48" spans="1:24">
      <c r="A55" s="85">
        <v>19</v>
      </c>
      <c r="B55" s="86" t="s">
        <v>160</v>
      </c>
      <c r="C55" s="85" t="s">
        <v>156</v>
      </c>
      <c r="D55" s="87">
        <f>SUM(D56:D62)</f>
        <v>2.5</v>
      </c>
      <c r="E55" s="87"/>
      <c r="F55" s="87">
        <f t="shared" ref="F55" si="1">SUM(F56:F62)</f>
        <v>2.5</v>
      </c>
      <c r="G55" s="88" t="s">
        <v>161</v>
      </c>
      <c r="H55" s="88" t="s">
        <v>162</v>
      </c>
      <c r="I55" s="85"/>
      <c r="J55" s="94"/>
      <c r="K55" s="112" t="s">
        <v>163</v>
      </c>
      <c r="L55" s="94" t="s">
        <v>112</v>
      </c>
      <c r="M55" s="113">
        <v>2017</v>
      </c>
      <c r="N55" s="113"/>
      <c r="O55" s="94" t="s">
        <v>67</v>
      </c>
      <c r="P55" s="113"/>
      <c r="Q55" s="113"/>
      <c r="R55" s="113"/>
      <c r="S55" s="113"/>
      <c r="T55" s="113"/>
      <c r="U55" s="113"/>
      <c r="V55" s="113"/>
      <c r="W55" s="113"/>
      <c r="X55" s="113"/>
    </row>
    <row r="56" s="51" customFormat="1" ht="18.9" hidden="1" customHeight="1" spans="1:24">
      <c r="A56" s="95"/>
      <c r="B56" s="102" t="s">
        <v>164</v>
      </c>
      <c r="C56" s="95" t="s">
        <v>156</v>
      </c>
      <c r="D56" s="98">
        <f t="shared" ref="D56:D62" si="2">E56+F56</f>
        <v>0.7</v>
      </c>
      <c r="E56" s="98"/>
      <c r="F56" s="98">
        <v>0.7</v>
      </c>
      <c r="G56" s="99" t="s">
        <v>55</v>
      </c>
      <c r="H56" s="99" t="s">
        <v>117</v>
      </c>
      <c r="I56" s="95"/>
      <c r="J56" s="100"/>
      <c r="K56" s="117"/>
      <c r="L56" s="100"/>
      <c r="M56" s="116"/>
      <c r="N56" s="116"/>
      <c r="O56" s="100"/>
      <c r="P56" s="116"/>
      <c r="Q56" s="116"/>
      <c r="R56" s="116"/>
      <c r="S56" s="116"/>
      <c r="T56" s="116"/>
      <c r="U56" s="116"/>
      <c r="V56" s="116"/>
      <c r="W56" s="116"/>
      <c r="X56" s="116"/>
    </row>
    <row r="57" s="51" customFormat="1" ht="18.9" hidden="1" customHeight="1" spans="1:24">
      <c r="A57" s="95"/>
      <c r="B57" s="102" t="s">
        <v>103</v>
      </c>
      <c r="C57" s="95" t="s">
        <v>156</v>
      </c>
      <c r="D57" s="98">
        <f t="shared" si="2"/>
        <v>0.4</v>
      </c>
      <c r="E57" s="98"/>
      <c r="F57" s="98">
        <v>0.4</v>
      </c>
      <c r="G57" s="99" t="s">
        <v>165</v>
      </c>
      <c r="H57" s="99" t="s">
        <v>105</v>
      </c>
      <c r="I57" s="95"/>
      <c r="J57" s="100"/>
      <c r="K57" s="117"/>
      <c r="L57" s="100"/>
      <c r="M57" s="116"/>
      <c r="N57" s="116"/>
      <c r="O57" s="100"/>
      <c r="P57" s="116"/>
      <c r="Q57" s="116"/>
      <c r="R57" s="116"/>
      <c r="S57" s="116"/>
      <c r="T57" s="116"/>
      <c r="U57" s="116"/>
      <c r="V57" s="116"/>
      <c r="W57" s="116"/>
      <c r="X57" s="116"/>
    </row>
    <row r="58" s="51" customFormat="1" ht="18.9" hidden="1" customHeight="1" spans="1:24">
      <c r="A58" s="95"/>
      <c r="B58" s="102" t="s">
        <v>166</v>
      </c>
      <c r="C58" s="95" t="s">
        <v>156</v>
      </c>
      <c r="D58" s="98">
        <f t="shared" si="2"/>
        <v>0.25</v>
      </c>
      <c r="E58" s="98"/>
      <c r="F58" s="98">
        <v>0.25</v>
      </c>
      <c r="G58" s="99" t="s">
        <v>167</v>
      </c>
      <c r="H58" s="99" t="s">
        <v>168</v>
      </c>
      <c r="I58" s="95"/>
      <c r="J58" s="100"/>
      <c r="K58" s="117"/>
      <c r="L58" s="100"/>
      <c r="M58" s="116"/>
      <c r="N58" s="116"/>
      <c r="O58" s="100"/>
      <c r="P58" s="116"/>
      <c r="Q58" s="116"/>
      <c r="R58" s="116"/>
      <c r="S58" s="116"/>
      <c r="T58" s="116"/>
      <c r="U58" s="116"/>
      <c r="V58" s="116"/>
      <c r="W58" s="116"/>
      <c r="X58" s="116"/>
    </row>
    <row r="59" s="51" customFormat="1" ht="18.9" hidden="1" customHeight="1" spans="1:24">
      <c r="A59" s="95"/>
      <c r="B59" s="102" t="s">
        <v>68</v>
      </c>
      <c r="C59" s="95" t="s">
        <v>156</v>
      </c>
      <c r="D59" s="98">
        <f t="shared" si="2"/>
        <v>0.15</v>
      </c>
      <c r="E59" s="98"/>
      <c r="F59" s="98">
        <v>0.15</v>
      </c>
      <c r="G59" s="99" t="s">
        <v>169</v>
      </c>
      <c r="H59" s="99" t="s">
        <v>70</v>
      </c>
      <c r="I59" s="95"/>
      <c r="J59" s="100"/>
      <c r="K59" s="117"/>
      <c r="L59" s="100"/>
      <c r="M59" s="116"/>
      <c r="N59" s="116"/>
      <c r="O59" s="100"/>
      <c r="P59" s="116"/>
      <c r="Q59" s="116"/>
      <c r="R59" s="116"/>
      <c r="S59" s="116"/>
      <c r="T59" s="116"/>
      <c r="U59" s="116"/>
      <c r="V59" s="116"/>
      <c r="W59" s="116"/>
      <c r="X59" s="116"/>
    </row>
    <row r="60" s="51" customFormat="1" ht="18.9" hidden="1" customHeight="1" spans="1:24">
      <c r="A60" s="95"/>
      <c r="B60" s="102" t="s">
        <v>71</v>
      </c>
      <c r="C60" s="95" t="s">
        <v>156</v>
      </c>
      <c r="D60" s="98">
        <f t="shared" si="2"/>
        <v>0.34</v>
      </c>
      <c r="E60" s="98"/>
      <c r="F60" s="98">
        <v>0.34</v>
      </c>
      <c r="G60" s="99" t="s">
        <v>170</v>
      </c>
      <c r="H60" s="99" t="s">
        <v>73</v>
      </c>
      <c r="I60" s="95"/>
      <c r="J60" s="100"/>
      <c r="K60" s="117"/>
      <c r="L60" s="100"/>
      <c r="M60" s="116"/>
      <c r="N60" s="116"/>
      <c r="O60" s="100"/>
      <c r="P60" s="116"/>
      <c r="Q60" s="116"/>
      <c r="R60" s="116"/>
      <c r="S60" s="116"/>
      <c r="T60" s="116"/>
      <c r="U60" s="116"/>
      <c r="V60" s="116"/>
      <c r="W60" s="116"/>
      <c r="X60" s="116"/>
    </row>
    <row r="61" s="51" customFormat="1" ht="19.05" customHeight="1" spans="1:24">
      <c r="A61" s="95"/>
      <c r="B61" s="102" t="s">
        <v>171</v>
      </c>
      <c r="C61" s="95" t="s">
        <v>156</v>
      </c>
      <c r="D61" s="98">
        <f t="shared" si="2"/>
        <v>0.42</v>
      </c>
      <c r="E61" s="98"/>
      <c r="F61" s="98">
        <v>0.42</v>
      </c>
      <c r="G61" s="99" t="s">
        <v>172</v>
      </c>
      <c r="H61" s="100" t="s">
        <v>79</v>
      </c>
      <c r="I61" s="95"/>
      <c r="J61" s="100"/>
      <c r="K61" s="117"/>
      <c r="L61" s="100"/>
      <c r="M61" s="116"/>
      <c r="N61" s="116"/>
      <c r="O61" s="100"/>
      <c r="P61" s="116"/>
      <c r="Q61" s="116"/>
      <c r="R61" s="116"/>
      <c r="S61" s="116"/>
      <c r="T61" s="116"/>
      <c r="U61" s="116"/>
      <c r="V61" s="116"/>
      <c r="W61" s="116"/>
      <c r="X61" s="116"/>
    </row>
    <row r="62" s="51" customFormat="1" ht="18.9" hidden="1" customHeight="1" spans="1:24">
      <c r="A62" s="95"/>
      <c r="B62" s="102" t="s">
        <v>100</v>
      </c>
      <c r="C62" s="95" t="s">
        <v>156</v>
      </c>
      <c r="D62" s="98">
        <f t="shared" si="2"/>
        <v>0.24</v>
      </c>
      <c r="E62" s="98"/>
      <c r="F62" s="98">
        <v>0.24</v>
      </c>
      <c r="G62" s="99" t="s">
        <v>173</v>
      </c>
      <c r="H62" s="99" t="s">
        <v>82</v>
      </c>
      <c r="I62" s="95"/>
      <c r="J62" s="100"/>
      <c r="K62" s="117"/>
      <c r="L62" s="100"/>
      <c r="M62" s="116"/>
      <c r="N62" s="116"/>
      <c r="O62" s="100"/>
      <c r="P62" s="116"/>
      <c r="Q62" s="116"/>
      <c r="R62" s="116"/>
      <c r="S62" s="116"/>
      <c r="T62" s="116"/>
      <c r="U62" s="116"/>
      <c r="V62" s="116"/>
      <c r="W62" s="116"/>
      <c r="X62" s="116"/>
    </row>
    <row r="63" ht="19.95" hidden="1" customHeight="1" spans="1:24">
      <c r="A63" s="85">
        <v>20</v>
      </c>
      <c r="B63" s="86" t="s">
        <v>174</v>
      </c>
      <c r="C63" s="85" t="s">
        <v>156</v>
      </c>
      <c r="D63" s="87">
        <v>0.68</v>
      </c>
      <c r="E63" s="87"/>
      <c r="F63" s="87">
        <v>0.68</v>
      </c>
      <c r="G63" s="104" t="s">
        <v>175</v>
      </c>
      <c r="H63" s="104" t="s">
        <v>73</v>
      </c>
      <c r="I63" s="85"/>
      <c r="J63" s="88"/>
      <c r="K63" s="112" t="s">
        <v>176</v>
      </c>
      <c r="L63" s="94" t="s">
        <v>58</v>
      </c>
      <c r="M63" s="113"/>
      <c r="N63" s="113"/>
      <c r="O63" s="94"/>
      <c r="P63" s="113"/>
      <c r="Q63" s="113"/>
      <c r="R63" s="113"/>
      <c r="S63" s="113"/>
      <c r="T63" s="113"/>
      <c r="U63" s="113"/>
      <c r="V63" s="113"/>
      <c r="W63" s="113"/>
      <c r="X63" s="113"/>
    </row>
    <row r="64" ht="19.95" hidden="1" customHeight="1" spans="1:24">
      <c r="A64" s="85">
        <v>21</v>
      </c>
      <c r="B64" s="86" t="s">
        <v>177</v>
      </c>
      <c r="C64" s="85" t="s">
        <v>156</v>
      </c>
      <c r="D64" s="87">
        <v>0.02</v>
      </c>
      <c r="E64" s="87"/>
      <c r="F64" s="87">
        <v>0.02</v>
      </c>
      <c r="G64" s="94" t="s">
        <v>55</v>
      </c>
      <c r="H64" s="88" t="s">
        <v>76</v>
      </c>
      <c r="I64" s="85"/>
      <c r="J64" s="88"/>
      <c r="K64" s="112" t="s">
        <v>176</v>
      </c>
      <c r="L64" s="94" t="s">
        <v>58</v>
      </c>
      <c r="M64" s="113">
        <v>2017</v>
      </c>
      <c r="N64" s="113"/>
      <c r="O64" s="94" t="s">
        <v>67</v>
      </c>
      <c r="P64" s="113"/>
      <c r="Q64" s="113"/>
      <c r="R64" s="113"/>
      <c r="S64" s="113"/>
      <c r="T64" s="113"/>
      <c r="U64" s="113"/>
      <c r="V64" s="113"/>
      <c r="W64" s="113"/>
      <c r="X64" s="113"/>
    </row>
    <row r="65" ht="30" hidden="1" customHeight="1" spans="1:24">
      <c r="A65" s="85">
        <v>22</v>
      </c>
      <c r="B65" s="86" t="s">
        <v>178</v>
      </c>
      <c r="C65" s="85" t="s">
        <v>156</v>
      </c>
      <c r="D65" s="87">
        <v>1</v>
      </c>
      <c r="E65" s="87"/>
      <c r="F65" s="87">
        <v>1</v>
      </c>
      <c r="G65" s="104" t="s">
        <v>179</v>
      </c>
      <c r="H65" s="94" t="s">
        <v>180</v>
      </c>
      <c r="I65" s="85"/>
      <c r="J65" s="88"/>
      <c r="K65" s="112" t="s">
        <v>176</v>
      </c>
      <c r="L65" s="94" t="s">
        <v>58</v>
      </c>
      <c r="M65" s="113"/>
      <c r="N65" s="113"/>
      <c r="O65" s="94"/>
      <c r="P65" s="113"/>
      <c r="Q65" s="113"/>
      <c r="R65" s="113"/>
      <c r="S65" s="113"/>
      <c r="T65" s="113"/>
      <c r="U65" s="113"/>
      <c r="V65" s="113"/>
      <c r="W65" s="113"/>
      <c r="X65" s="113"/>
    </row>
    <row r="66" ht="19.95" hidden="1" customHeight="1" spans="1:24">
      <c r="A66" s="85">
        <v>23</v>
      </c>
      <c r="B66" s="86" t="s">
        <v>181</v>
      </c>
      <c r="C66" s="85" t="s">
        <v>156</v>
      </c>
      <c r="D66" s="87">
        <v>4</v>
      </c>
      <c r="E66" s="87"/>
      <c r="F66" s="87">
        <v>4</v>
      </c>
      <c r="G66" s="104" t="s">
        <v>182</v>
      </c>
      <c r="H66" s="94" t="s">
        <v>82</v>
      </c>
      <c r="I66" s="85"/>
      <c r="J66" s="88"/>
      <c r="K66" s="112" t="s">
        <v>176</v>
      </c>
      <c r="L66" s="94" t="s">
        <v>58</v>
      </c>
      <c r="M66" s="113"/>
      <c r="N66" s="113"/>
      <c r="O66" s="94"/>
      <c r="P66" s="113"/>
      <c r="Q66" s="113"/>
      <c r="R66" s="113"/>
      <c r="S66" s="113"/>
      <c r="T66" s="113"/>
      <c r="U66" s="113"/>
      <c r="V66" s="113"/>
      <c r="W66" s="113"/>
      <c r="X66" s="113"/>
    </row>
    <row r="67" ht="47.4" hidden="1" customHeight="1" spans="1:24">
      <c r="A67" s="85">
        <v>24</v>
      </c>
      <c r="B67" s="86" t="s">
        <v>183</v>
      </c>
      <c r="C67" s="85" t="s">
        <v>184</v>
      </c>
      <c r="D67" s="87">
        <f>E67+F67</f>
        <v>6.95</v>
      </c>
      <c r="E67" s="87"/>
      <c r="F67" s="87">
        <v>6.95</v>
      </c>
      <c r="G67" s="94" t="s">
        <v>185</v>
      </c>
      <c r="H67" s="94" t="s">
        <v>186</v>
      </c>
      <c r="I67" s="85">
        <v>26</v>
      </c>
      <c r="J67" s="94" t="s">
        <v>187</v>
      </c>
      <c r="K67" s="94" t="s">
        <v>188</v>
      </c>
      <c r="L67" s="94" t="s">
        <v>66</v>
      </c>
      <c r="M67" s="113"/>
      <c r="N67" s="113"/>
      <c r="O67" s="94" t="s">
        <v>67</v>
      </c>
      <c r="P67" s="113"/>
      <c r="Q67" s="113"/>
      <c r="R67" s="113"/>
      <c r="S67" s="113"/>
      <c r="T67" s="113"/>
      <c r="U67" s="113"/>
      <c r="V67" s="113"/>
      <c r="W67" s="113"/>
      <c r="X67" s="113"/>
    </row>
    <row r="68" s="51" customFormat="1" ht="18.9" hidden="1" customHeight="1" spans="1:24">
      <c r="A68" s="95"/>
      <c r="B68" s="96" t="s">
        <v>189</v>
      </c>
      <c r="C68" s="95" t="s">
        <v>184</v>
      </c>
      <c r="D68" s="98">
        <v>1</v>
      </c>
      <c r="E68" s="98"/>
      <c r="F68" s="98">
        <v>1</v>
      </c>
      <c r="G68" s="100" t="s">
        <v>190</v>
      </c>
      <c r="H68" s="100" t="s">
        <v>189</v>
      </c>
      <c r="I68" s="95"/>
      <c r="J68" s="100"/>
      <c r="K68" s="100"/>
      <c r="L68" s="100"/>
      <c r="M68" s="116"/>
      <c r="N68" s="116"/>
      <c r="O68" s="100"/>
      <c r="P68" s="116"/>
      <c r="Q68" s="116"/>
      <c r="R68" s="116"/>
      <c r="S68" s="116"/>
      <c r="T68" s="116"/>
      <c r="U68" s="116"/>
      <c r="V68" s="116"/>
      <c r="W68" s="116"/>
      <c r="X68" s="116"/>
    </row>
    <row r="69" s="51" customFormat="1" ht="18.9" hidden="1" customHeight="1" spans="1:24">
      <c r="A69" s="95"/>
      <c r="B69" s="96" t="s">
        <v>74</v>
      </c>
      <c r="C69" s="95" t="s">
        <v>184</v>
      </c>
      <c r="D69" s="98">
        <v>5.27</v>
      </c>
      <c r="E69" s="98"/>
      <c r="F69" s="98">
        <v>5.27</v>
      </c>
      <c r="G69" s="100" t="s">
        <v>159</v>
      </c>
      <c r="H69" s="100" t="s">
        <v>74</v>
      </c>
      <c r="I69" s="95"/>
      <c r="J69" s="100"/>
      <c r="K69" s="100"/>
      <c r="L69" s="100"/>
      <c r="M69" s="116"/>
      <c r="N69" s="116"/>
      <c r="O69" s="100"/>
      <c r="P69" s="116"/>
      <c r="Q69" s="116"/>
      <c r="R69" s="116"/>
      <c r="S69" s="116"/>
      <c r="T69" s="116"/>
      <c r="U69" s="116"/>
      <c r="V69" s="116"/>
      <c r="W69" s="116"/>
      <c r="X69" s="116"/>
    </row>
    <row r="70" s="51" customFormat="1" ht="18.9" hidden="1" customHeight="1" spans="1:24">
      <c r="A70" s="95"/>
      <c r="B70" s="96" t="s">
        <v>68</v>
      </c>
      <c r="C70" s="95" t="s">
        <v>184</v>
      </c>
      <c r="D70" s="98">
        <v>0.68</v>
      </c>
      <c r="E70" s="98"/>
      <c r="F70" s="98">
        <v>0.68</v>
      </c>
      <c r="G70" s="100" t="s">
        <v>190</v>
      </c>
      <c r="H70" s="100" t="s">
        <v>68</v>
      </c>
      <c r="I70" s="95"/>
      <c r="J70" s="100"/>
      <c r="K70" s="100"/>
      <c r="L70" s="100"/>
      <c r="M70" s="116"/>
      <c r="N70" s="116"/>
      <c r="O70" s="100"/>
      <c r="P70" s="116"/>
      <c r="Q70" s="116"/>
      <c r="R70" s="116"/>
      <c r="S70" s="116"/>
      <c r="T70" s="116"/>
      <c r="U70" s="116"/>
      <c r="V70" s="116"/>
      <c r="W70" s="116"/>
      <c r="X70" s="116"/>
    </row>
    <row r="71" ht="19.05" customHeight="1" spans="1:24">
      <c r="A71" s="89" t="s">
        <v>191</v>
      </c>
      <c r="B71" s="90" t="s">
        <v>192</v>
      </c>
      <c r="C71" s="85"/>
      <c r="D71" s="87"/>
      <c r="E71" s="87"/>
      <c r="F71" s="87"/>
      <c r="G71" s="88"/>
      <c r="H71" s="88"/>
      <c r="I71" s="85"/>
      <c r="J71" s="94"/>
      <c r="K71" s="94"/>
      <c r="L71" s="94"/>
      <c r="M71" s="113"/>
      <c r="N71" s="113"/>
      <c r="O71" s="94"/>
      <c r="P71" s="113"/>
      <c r="Q71" s="113"/>
      <c r="R71" s="113"/>
      <c r="S71" s="113"/>
      <c r="T71" s="113"/>
      <c r="U71" s="113"/>
      <c r="V71" s="113"/>
      <c r="W71" s="113"/>
      <c r="X71" s="113"/>
    </row>
    <row r="72" ht="19.05" customHeight="1" spans="1:24">
      <c r="A72" s="89" t="s">
        <v>193</v>
      </c>
      <c r="B72" s="90" t="s">
        <v>194</v>
      </c>
      <c r="C72" s="85"/>
      <c r="D72" s="87"/>
      <c r="E72" s="87"/>
      <c r="F72" s="87"/>
      <c r="G72" s="88"/>
      <c r="H72" s="88"/>
      <c r="I72" s="85"/>
      <c r="J72" s="94"/>
      <c r="K72" s="94"/>
      <c r="L72" s="94"/>
      <c r="M72" s="113"/>
      <c r="N72" s="113"/>
      <c r="O72" s="94"/>
      <c r="P72" s="113"/>
      <c r="Q72" s="113"/>
      <c r="R72" s="113"/>
      <c r="S72" s="113"/>
      <c r="T72" s="113"/>
      <c r="U72" s="113"/>
      <c r="V72" s="113"/>
      <c r="W72" s="113"/>
      <c r="X72" s="113"/>
    </row>
    <row r="73" ht="19.05" hidden="1" customHeight="1" spans="1:24">
      <c r="A73" s="89" t="s">
        <v>195</v>
      </c>
      <c r="B73" s="90" t="s">
        <v>123</v>
      </c>
      <c r="C73" s="85"/>
      <c r="D73" s="87"/>
      <c r="E73" s="87"/>
      <c r="F73" s="87"/>
      <c r="G73" s="88"/>
      <c r="H73" s="88"/>
      <c r="I73" s="85"/>
      <c r="J73" s="94"/>
      <c r="K73" s="94"/>
      <c r="L73" s="94"/>
      <c r="M73" s="113"/>
      <c r="N73" s="113"/>
      <c r="O73" s="94"/>
      <c r="P73" s="113"/>
      <c r="Q73" s="113"/>
      <c r="R73" s="113"/>
      <c r="S73" s="113"/>
      <c r="T73" s="113"/>
      <c r="U73" s="113"/>
      <c r="V73" s="113"/>
      <c r="W73" s="113"/>
      <c r="X73" s="113"/>
    </row>
    <row r="74" ht="30" hidden="1" customHeight="1" spans="1:24">
      <c r="A74" s="85">
        <v>25</v>
      </c>
      <c r="B74" s="86" t="s">
        <v>196</v>
      </c>
      <c r="C74" s="85" t="s">
        <v>87</v>
      </c>
      <c r="D74" s="87">
        <f>E74+F74</f>
        <v>0.69</v>
      </c>
      <c r="E74" s="87"/>
      <c r="F74" s="87">
        <v>0.69</v>
      </c>
      <c r="G74" s="94" t="s">
        <v>62</v>
      </c>
      <c r="H74" s="88" t="s">
        <v>56</v>
      </c>
      <c r="I74" s="85"/>
      <c r="J74" s="94"/>
      <c r="K74" s="112" t="s">
        <v>83</v>
      </c>
      <c r="L74" s="94" t="s">
        <v>112</v>
      </c>
      <c r="M74" s="113">
        <v>2017</v>
      </c>
      <c r="N74" s="113"/>
      <c r="O74" s="94"/>
      <c r="P74" s="113"/>
      <c r="Q74" s="113"/>
      <c r="R74" s="113"/>
      <c r="S74" s="113"/>
      <c r="T74" s="113"/>
      <c r="U74" s="113"/>
      <c r="V74" s="113"/>
      <c r="W74" s="113"/>
      <c r="X74" s="113"/>
    </row>
    <row r="75" ht="30" hidden="1" customHeight="1" spans="1:24">
      <c r="A75" s="85">
        <v>26</v>
      </c>
      <c r="B75" s="86" t="s">
        <v>197</v>
      </c>
      <c r="C75" s="85" t="s">
        <v>87</v>
      </c>
      <c r="D75" s="87">
        <f>E75+F75</f>
        <v>1.2</v>
      </c>
      <c r="E75" s="87"/>
      <c r="F75" s="87">
        <v>1.2</v>
      </c>
      <c r="G75" s="94" t="s">
        <v>137</v>
      </c>
      <c r="H75" s="88" t="s">
        <v>76</v>
      </c>
      <c r="I75" s="85"/>
      <c r="J75" s="94"/>
      <c r="K75" s="112" t="s">
        <v>83</v>
      </c>
      <c r="L75" s="94" t="s">
        <v>112</v>
      </c>
      <c r="M75" s="113"/>
      <c r="N75" s="113"/>
      <c r="O75" s="94"/>
      <c r="P75" s="113"/>
      <c r="Q75" s="113"/>
      <c r="R75" s="113"/>
      <c r="S75" s="113"/>
      <c r="T75" s="113"/>
      <c r="U75" s="113"/>
      <c r="V75" s="113"/>
      <c r="W75" s="113"/>
      <c r="X75" s="113"/>
    </row>
    <row r="76" ht="39.9" hidden="1" customHeight="1" spans="1:24">
      <c r="A76" s="85">
        <v>27</v>
      </c>
      <c r="B76" s="86" t="s">
        <v>198</v>
      </c>
      <c r="C76" s="85" t="s">
        <v>87</v>
      </c>
      <c r="D76" s="87">
        <f>E76+F76</f>
        <v>3.08</v>
      </c>
      <c r="E76" s="87"/>
      <c r="F76" s="87">
        <v>3.08</v>
      </c>
      <c r="G76" s="88" t="s">
        <v>199</v>
      </c>
      <c r="H76" s="88" t="s">
        <v>117</v>
      </c>
      <c r="I76" s="85">
        <v>40</v>
      </c>
      <c r="J76" s="94" t="s">
        <v>200</v>
      </c>
      <c r="K76" s="112" t="s">
        <v>83</v>
      </c>
      <c r="L76" s="94" t="s">
        <v>112</v>
      </c>
      <c r="M76" s="113">
        <v>2017</v>
      </c>
      <c r="N76" s="113"/>
      <c r="O76" s="94"/>
      <c r="P76" s="113"/>
      <c r="Q76" s="113"/>
      <c r="R76" s="113"/>
      <c r="S76" s="113"/>
      <c r="T76" s="113"/>
      <c r="U76" s="113"/>
      <c r="V76" s="113"/>
      <c r="W76" s="113"/>
      <c r="X76" s="113"/>
    </row>
    <row r="77" ht="19.05" customHeight="1" spans="1:24">
      <c r="A77" s="89" t="s">
        <v>195</v>
      </c>
      <c r="B77" s="90" t="s">
        <v>125</v>
      </c>
      <c r="C77" s="85"/>
      <c r="D77" s="87"/>
      <c r="E77" s="87"/>
      <c r="F77" s="87"/>
      <c r="G77" s="88"/>
      <c r="H77" s="88"/>
      <c r="I77" s="85"/>
      <c r="J77" s="94"/>
      <c r="K77" s="112"/>
      <c r="L77" s="94"/>
      <c r="M77" s="94"/>
      <c r="N77" s="113"/>
      <c r="O77" s="94"/>
      <c r="P77" s="113"/>
      <c r="Q77" s="113"/>
      <c r="R77" s="113"/>
      <c r="S77" s="113"/>
      <c r="T77" s="113"/>
      <c r="U77" s="113"/>
      <c r="V77" s="113"/>
      <c r="W77" s="113"/>
      <c r="X77" s="113"/>
    </row>
    <row r="78" ht="30" hidden="1" customHeight="1" spans="1:24">
      <c r="A78" s="85">
        <v>28</v>
      </c>
      <c r="B78" s="86" t="s">
        <v>201</v>
      </c>
      <c r="C78" s="85" t="s">
        <v>62</v>
      </c>
      <c r="D78" s="87">
        <f t="shared" ref="D78:D80" si="3">E78+F78</f>
        <v>0.5</v>
      </c>
      <c r="E78" s="87"/>
      <c r="F78" s="87">
        <v>0.5</v>
      </c>
      <c r="G78" s="88" t="s">
        <v>159</v>
      </c>
      <c r="H78" s="88" t="s">
        <v>168</v>
      </c>
      <c r="I78" s="85"/>
      <c r="J78" s="94"/>
      <c r="K78" s="112" t="s">
        <v>83</v>
      </c>
      <c r="L78" s="94" t="s">
        <v>66</v>
      </c>
      <c r="M78" s="113">
        <v>2017</v>
      </c>
      <c r="N78" s="113"/>
      <c r="O78" s="94" t="s">
        <v>67</v>
      </c>
      <c r="P78" s="113"/>
      <c r="Q78" s="113"/>
      <c r="R78" s="113"/>
      <c r="S78" s="113"/>
      <c r="T78" s="113"/>
      <c r="U78" s="113"/>
      <c r="V78" s="113"/>
      <c r="W78" s="113"/>
      <c r="X78" s="113"/>
    </row>
    <row r="79" ht="30" hidden="1" customHeight="1" spans="1:24">
      <c r="A79" s="85">
        <v>29</v>
      </c>
      <c r="B79" s="86" t="s">
        <v>202</v>
      </c>
      <c r="C79" s="85" t="s">
        <v>62</v>
      </c>
      <c r="D79" s="87">
        <f t="shared" si="3"/>
        <v>3</v>
      </c>
      <c r="E79" s="87"/>
      <c r="F79" s="87">
        <v>3</v>
      </c>
      <c r="G79" s="88" t="s">
        <v>203</v>
      </c>
      <c r="H79" s="88" t="s">
        <v>70</v>
      </c>
      <c r="I79" s="85"/>
      <c r="J79" s="94"/>
      <c r="K79" s="112" t="s">
        <v>83</v>
      </c>
      <c r="L79" s="94" t="s">
        <v>66</v>
      </c>
      <c r="M79" s="113">
        <v>2017</v>
      </c>
      <c r="N79" s="113"/>
      <c r="O79" s="94" t="s">
        <v>67</v>
      </c>
      <c r="P79" s="113"/>
      <c r="Q79" s="113"/>
      <c r="R79" s="113"/>
      <c r="S79" s="113"/>
      <c r="T79" s="113"/>
      <c r="U79" s="113"/>
      <c r="V79" s="113"/>
      <c r="W79" s="113"/>
      <c r="X79" s="113"/>
    </row>
    <row r="80" ht="30" hidden="1" customHeight="1" spans="1:24">
      <c r="A80" s="85">
        <v>30</v>
      </c>
      <c r="B80" s="86" t="s">
        <v>204</v>
      </c>
      <c r="C80" s="85" t="s">
        <v>62</v>
      </c>
      <c r="D80" s="87">
        <f t="shared" si="3"/>
        <v>3.5</v>
      </c>
      <c r="E80" s="87">
        <v>3.1</v>
      </c>
      <c r="F80" s="87">
        <v>0.4</v>
      </c>
      <c r="G80" s="88" t="s">
        <v>55</v>
      </c>
      <c r="H80" s="88" t="s">
        <v>76</v>
      </c>
      <c r="I80" s="85"/>
      <c r="J80" s="94"/>
      <c r="K80" s="112" t="s">
        <v>83</v>
      </c>
      <c r="L80" s="94" t="s">
        <v>112</v>
      </c>
      <c r="M80" s="113"/>
      <c r="N80" s="113"/>
      <c r="O80" s="94" t="s">
        <v>67</v>
      </c>
      <c r="P80" s="113"/>
      <c r="Q80" s="113"/>
      <c r="R80" s="113"/>
      <c r="S80" s="113"/>
      <c r="T80" s="113"/>
      <c r="U80" s="113"/>
      <c r="V80" s="113"/>
      <c r="W80" s="113"/>
      <c r="X80" s="113"/>
    </row>
    <row r="81" ht="19.05" customHeight="1" spans="1:24">
      <c r="A81" s="85">
        <v>31</v>
      </c>
      <c r="B81" s="86" t="s">
        <v>205</v>
      </c>
      <c r="C81" s="85" t="s">
        <v>62</v>
      </c>
      <c r="D81" s="87">
        <v>2.3</v>
      </c>
      <c r="E81" s="87"/>
      <c r="F81" s="87">
        <v>2.3</v>
      </c>
      <c r="G81" s="88" t="s">
        <v>55</v>
      </c>
      <c r="H81" s="94" t="s">
        <v>79</v>
      </c>
      <c r="I81" s="85">
        <v>20</v>
      </c>
      <c r="J81" s="94">
        <v>418</v>
      </c>
      <c r="K81" s="112" t="s">
        <v>83</v>
      </c>
      <c r="L81" s="94" t="s">
        <v>112</v>
      </c>
      <c r="M81" s="113"/>
      <c r="N81" s="113"/>
      <c r="O81" s="94"/>
      <c r="P81" s="113"/>
      <c r="Q81" s="113"/>
      <c r="R81" s="113"/>
      <c r="S81" s="113"/>
      <c r="T81" s="113"/>
      <c r="U81" s="113"/>
      <c r="V81" s="113"/>
      <c r="W81" s="113"/>
      <c r="X81" s="113"/>
    </row>
    <row r="82" ht="30" hidden="1" customHeight="1" spans="1:24">
      <c r="A82" s="85">
        <v>32</v>
      </c>
      <c r="B82" s="86" t="s">
        <v>206</v>
      </c>
      <c r="C82" s="85" t="s">
        <v>62</v>
      </c>
      <c r="D82" s="87">
        <v>2.15</v>
      </c>
      <c r="E82" s="87"/>
      <c r="F82" s="87">
        <v>2.15</v>
      </c>
      <c r="G82" s="88" t="s">
        <v>207</v>
      </c>
      <c r="H82" s="88" t="s">
        <v>73</v>
      </c>
      <c r="I82" s="85"/>
      <c r="J82" s="94"/>
      <c r="K82" s="112" t="s">
        <v>83</v>
      </c>
      <c r="L82" s="94" t="s">
        <v>112</v>
      </c>
      <c r="M82" s="113"/>
      <c r="N82" s="113"/>
      <c r="O82" s="94"/>
      <c r="P82" s="113"/>
      <c r="Q82" s="113"/>
      <c r="R82" s="113"/>
      <c r="S82" s="113"/>
      <c r="T82" s="113"/>
      <c r="U82" s="113"/>
      <c r="V82" s="113"/>
      <c r="W82" s="113"/>
      <c r="X82" s="113"/>
    </row>
    <row r="83" ht="30" hidden="1" customHeight="1" spans="1:24">
      <c r="A83" s="85">
        <v>33</v>
      </c>
      <c r="B83" s="86" t="s">
        <v>206</v>
      </c>
      <c r="C83" s="85" t="s">
        <v>62</v>
      </c>
      <c r="D83" s="87">
        <f>E83+F83</f>
        <v>1.5</v>
      </c>
      <c r="E83" s="87"/>
      <c r="F83" s="87">
        <v>1.5</v>
      </c>
      <c r="G83" s="88" t="s">
        <v>208</v>
      </c>
      <c r="H83" s="88" t="s">
        <v>117</v>
      </c>
      <c r="I83" s="85"/>
      <c r="J83" s="94"/>
      <c r="K83" s="112" t="s">
        <v>83</v>
      </c>
      <c r="L83" s="94" t="s">
        <v>112</v>
      </c>
      <c r="M83" s="113"/>
      <c r="N83" s="113"/>
      <c r="O83" s="94"/>
      <c r="P83" s="113"/>
      <c r="Q83" s="113"/>
      <c r="R83" s="113"/>
      <c r="S83" s="113"/>
      <c r="T83" s="113"/>
      <c r="U83" s="113"/>
      <c r="V83" s="113"/>
      <c r="W83" s="113"/>
      <c r="X83" s="113"/>
    </row>
    <row r="84" ht="19.05" customHeight="1" spans="1:24">
      <c r="A84" s="85">
        <v>34</v>
      </c>
      <c r="B84" s="86" t="s">
        <v>206</v>
      </c>
      <c r="C84" s="85" t="s">
        <v>62</v>
      </c>
      <c r="D84" s="87">
        <f>E84+F84</f>
        <v>1.5</v>
      </c>
      <c r="E84" s="87"/>
      <c r="F84" s="87">
        <v>1.5</v>
      </c>
      <c r="G84" s="88" t="s">
        <v>209</v>
      </c>
      <c r="H84" s="94" t="s">
        <v>79</v>
      </c>
      <c r="I84" s="85"/>
      <c r="J84" s="94"/>
      <c r="K84" s="112" t="s">
        <v>83</v>
      </c>
      <c r="L84" s="94" t="s">
        <v>112</v>
      </c>
      <c r="M84" s="113"/>
      <c r="N84" s="113"/>
      <c r="O84" s="94"/>
      <c r="P84" s="113"/>
      <c r="Q84" s="113"/>
      <c r="R84" s="113"/>
      <c r="S84" s="113"/>
      <c r="T84" s="113"/>
      <c r="U84" s="113"/>
      <c r="V84" s="113"/>
      <c r="W84" s="113"/>
      <c r="X84" s="113"/>
    </row>
    <row r="85" ht="18" hidden="1" customHeight="1" spans="1:24">
      <c r="A85" s="85">
        <v>35</v>
      </c>
      <c r="B85" s="86" t="s">
        <v>210</v>
      </c>
      <c r="C85" s="85" t="s">
        <v>62</v>
      </c>
      <c r="D85" s="87">
        <v>2</v>
      </c>
      <c r="E85" s="87"/>
      <c r="F85" s="87">
        <v>2</v>
      </c>
      <c r="G85" s="88" t="s">
        <v>203</v>
      </c>
      <c r="H85" s="94" t="s">
        <v>117</v>
      </c>
      <c r="I85" s="85"/>
      <c r="J85" s="94"/>
      <c r="K85" s="112" t="s">
        <v>211</v>
      </c>
      <c r="L85" s="94" t="s">
        <v>66</v>
      </c>
      <c r="M85" s="113"/>
      <c r="N85" s="113"/>
      <c r="O85" s="94" t="s">
        <v>67</v>
      </c>
      <c r="P85" s="113"/>
      <c r="Q85" s="113"/>
      <c r="R85" s="113"/>
      <c r="S85" s="113"/>
      <c r="T85" s="113"/>
      <c r="U85" s="113"/>
      <c r="V85" s="113"/>
      <c r="W85" s="113"/>
      <c r="X85" s="113"/>
    </row>
    <row r="86" ht="18" hidden="1" customHeight="1" spans="1:24">
      <c r="A86" s="85">
        <v>36</v>
      </c>
      <c r="B86" s="86" t="s">
        <v>212</v>
      </c>
      <c r="C86" s="85" t="s">
        <v>62</v>
      </c>
      <c r="D86" s="87">
        <v>0.09</v>
      </c>
      <c r="E86" s="87"/>
      <c r="F86" s="87">
        <v>0.09</v>
      </c>
      <c r="G86" s="104" t="s">
        <v>213</v>
      </c>
      <c r="H86" s="104" t="s">
        <v>105</v>
      </c>
      <c r="I86" s="125"/>
      <c r="J86" s="93"/>
      <c r="K86" s="112" t="s">
        <v>176</v>
      </c>
      <c r="L86" s="94" t="s">
        <v>58</v>
      </c>
      <c r="M86" s="113"/>
      <c r="N86" s="113"/>
      <c r="O86" s="94"/>
      <c r="P86" s="113"/>
      <c r="Q86" s="113"/>
      <c r="R86" s="113"/>
      <c r="S86" s="113"/>
      <c r="T86" s="113"/>
      <c r="U86" s="113"/>
      <c r="V86" s="113"/>
      <c r="W86" s="113"/>
      <c r="X86" s="113"/>
    </row>
    <row r="87" ht="18" hidden="1" customHeight="1" spans="1:24">
      <c r="A87" s="85">
        <v>37</v>
      </c>
      <c r="B87" s="86" t="s">
        <v>214</v>
      </c>
      <c r="C87" s="85" t="s">
        <v>62</v>
      </c>
      <c r="D87" s="87">
        <v>1.18</v>
      </c>
      <c r="E87" s="87"/>
      <c r="F87" s="87">
        <v>1.18</v>
      </c>
      <c r="G87" s="104" t="s">
        <v>215</v>
      </c>
      <c r="H87" s="104" t="s">
        <v>105</v>
      </c>
      <c r="I87" s="125"/>
      <c r="J87" s="93"/>
      <c r="K87" s="112" t="s">
        <v>176</v>
      </c>
      <c r="L87" s="94" t="s">
        <v>58</v>
      </c>
      <c r="M87" s="113"/>
      <c r="N87" s="113"/>
      <c r="O87" s="94"/>
      <c r="P87" s="113"/>
      <c r="Q87" s="113"/>
      <c r="R87" s="113"/>
      <c r="S87" s="113"/>
      <c r="T87" s="113"/>
      <c r="U87" s="113"/>
      <c r="V87" s="113"/>
      <c r="W87" s="113"/>
      <c r="X87" s="113"/>
    </row>
    <row r="88" ht="18" hidden="1" customHeight="1" spans="1:24">
      <c r="A88" s="85">
        <v>38</v>
      </c>
      <c r="B88" s="86" t="s">
        <v>216</v>
      </c>
      <c r="C88" s="85" t="s">
        <v>62</v>
      </c>
      <c r="D88" s="87">
        <v>0.6</v>
      </c>
      <c r="E88" s="87"/>
      <c r="F88" s="87">
        <v>0.6</v>
      </c>
      <c r="G88" s="104" t="s">
        <v>217</v>
      </c>
      <c r="H88" s="104" t="s">
        <v>105</v>
      </c>
      <c r="I88" s="125"/>
      <c r="J88" s="93"/>
      <c r="K88" s="112" t="s">
        <v>176</v>
      </c>
      <c r="L88" s="94" t="s">
        <v>58</v>
      </c>
      <c r="M88" s="113"/>
      <c r="N88" s="113"/>
      <c r="O88" s="94"/>
      <c r="P88" s="113"/>
      <c r="Q88" s="113"/>
      <c r="R88" s="113"/>
      <c r="S88" s="113"/>
      <c r="T88" s="113"/>
      <c r="U88" s="113"/>
      <c r="V88" s="113"/>
      <c r="W88" s="113"/>
      <c r="X88" s="113"/>
    </row>
    <row r="89" ht="18" hidden="1" customHeight="1" spans="1:24">
      <c r="A89" s="85">
        <v>39</v>
      </c>
      <c r="B89" s="86" t="s">
        <v>218</v>
      </c>
      <c r="C89" s="85" t="s">
        <v>62</v>
      </c>
      <c r="D89" s="87"/>
      <c r="E89" s="87"/>
      <c r="F89" s="87">
        <v>6.67</v>
      </c>
      <c r="G89" s="104" t="s">
        <v>219</v>
      </c>
      <c r="H89" s="104" t="s">
        <v>105</v>
      </c>
      <c r="I89" s="125"/>
      <c r="J89" s="93"/>
      <c r="K89" s="112" t="s">
        <v>176</v>
      </c>
      <c r="L89" s="94" t="s">
        <v>58</v>
      </c>
      <c r="M89" s="113"/>
      <c r="N89" s="113"/>
      <c r="O89" s="94"/>
      <c r="P89" s="113"/>
      <c r="Q89" s="113"/>
      <c r="R89" s="113"/>
      <c r="S89" s="113"/>
      <c r="T89" s="113"/>
      <c r="U89" s="113"/>
      <c r="V89" s="113"/>
      <c r="W89" s="113"/>
      <c r="X89" s="113"/>
    </row>
    <row r="90" ht="18" hidden="1" customHeight="1" spans="1:24">
      <c r="A90" s="89" t="s">
        <v>195</v>
      </c>
      <c r="B90" s="90" t="s">
        <v>220</v>
      </c>
      <c r="C90" s="85"/>
      <c r="D90" s="87"/>
      <c r="E90" s="87"/>
      <c r="F90" s="87"/>
      <c r="G90" s="88"/>
      <c r="H90" s="88"/>
      <c r="I90" s="85"/>
      <c r="J90" s="94"/>
      <c r="K90" s="94"/>
      <c r="L90" s="94"/>
      <c r="M90" s="94"/>
      <c r="N90" s="113"/>
      <c r="O90" s="94"/>
      <c r="P90" s="113"/>
      <c r="Q90" s="113"/>
      <c r="R90" s="113"/>
      <c r="S90" s="113"/>
      <c r="T90" s="113"/>
      <c r="U90" s="113"/>
      <c r="V90" s="113"/>
      <c r="W90" s="113"/>
      <c r="X90" s="113"/>
    </row>
    <row r="91" ht="28.5" hidden="1" customHeight="1" spans="1:24">
      <c r="A91" s="85">
        <v>40</v>
      </c>
      <c r="B91" s="86" t="s">
        <v>220</v>
      </c>
      <c r="C91" s="85" t="s">
        <v>145</v>
      </c>
      <c r="D91" s="87">
        <f>E91+F91</f>
        <v>1</v>
      </c>
      <c r="E91" s="87"/>
      <c r="F91" s="87">
        <v>1</v>
      </c>
      <c r="G91" s="88" t="s">
        <v>159</v>
      </c>
      <c r="H91" s="88" t="s">
        <v>73</v>
      </c>
      <c r="I91" s="85"/>
      <c r="J91" s="94"/>
      <c r="K91" s="112" t="s">
        <v>83</v>
      </c>
      <c r="L91" s="94" t="s">
        <v>112</v>
      </c>
      <c r="M91" s="113"/>
      <c r="N91" s="113"/>
      <c r="O91" s="94" t="s">
        <v>67</v>
      </c>
      <c r="P91" s="113"/>
      <c r="Q91" s="113"/>
      <c r="R91" s="113"/>
      <c r="S91" s="113"/>
      <c r="T91" s="113"/>
      <c r="U91" s="113"/>
      <c r="V91" s="113"/>
      <c r="W91" s="113"/>
      <c r="X91" s="113"/>
    </row>
    <row r="92" ht="28.5" hidden="1" customHeight="1" spans="1:24">
      <c r="A92" s="85">
        <v>41</v>
      </c>
      <c r="B92" s="86" t="s">
        <v>221</v>
      </c>
      <c r="C92" s="85" t="s">
        <v>145</v>
      </c>
      <c r="D92" s="87">
        <v>5</v>
      </c>
      <c r="E92" s="87"/>
      <c r="F92" s="87">
        <v>5</v>
      </c>
      <c r="G92" s="88" t="s">
        <v>203</v>
      </c>
      <c r="H92" s="88" t="s">
        <v>111</v>
      </c>
      <c r="I92" s="85"/>
      <c r="J92" s="94"/>
      <c r="K92" s="112" t="s">
        <v>222</v>
      </c>
      <c r="L92" s="94" t="s">
        <v>66</v>
      </c>
      <c r="M92" s="113"/>
      <c r="N92" s="113"/>
      <c r="O92" s="94" t="s">
        <v>67</v>
      </c>
      <c r="P92" s="113"/>
      <c r="Q92" s="113"/>
      <c r="R92" s="113"/>
      <c r="S92" s="113"/>
      <c r="T92" s="113"/>
      <c r="U92" s="113"/>
      <c r="V92" s="113"/>
      <c r="W92" s="113"/>
      <c r="X92" s="113"/>
    </row>
    <row r="93" ht="28.5" hidden="1" customHeight="1" spans="1:24">
      <c r="A93" s="85">
        <v>42</v>
      </c>
      <c r="B93" s="86" t="s">
        <v>223</v>
      </c>
      <c r="C93" s="85" t="s">
        <v>145</v>
      </c>
      <c r="D93" s="87">
        <v>3</v>
      </c>
      <c r="E93" s="87"/>
      <c r="F93" s="87">
        <v>3</v>
      </c>
      <c r="G93" s="88" t="s">
        <v>203</v>
      </c>
      <c r="H93" s="88" t="s">
        <v>111</v>
      </c>
      <c r="I93" s="85"/>
      <c r="J93" s="94"/>
      <c r="K93" s="112" t="s">
        <v>224</v>
      </c>
      <c r="L93" s="94" t="s">
        <v>66</v>
      </c>
      <c r="M93" s="113"/>
      <c r="N93" s="113"/>
      <c r="O93" s="94" t="s">
        <v>67</v>
      </c>
      <c r="P93" s="113"/>
      <c r="Q93" s="113"/>
      <c r="R93" s="113"/>
      <c r="S93" s="113"/>
      <c r="T93" s="113"/>
      <c r="U93" s="113"/>
      <c r="V93" s="113"/>
      <c r="W93" s="113"/>
      <c r="X93" s="113"/>
    </row>
    <row r="94" ht="28.5" hidden="1" customHeight="1" spans="1:24">
      <c r="A94" s="85">
        <v>43</v>
      </c>
      <c r="B94" s="86" t="s">
        <v>225</v>
      </c>
      <c r="C94" s="85" t="s">
        <v>145</v>
      </c>
      <c r="D94" s="87">
        <v>0.05</v>
      </c>
      <c r="E94" s="87"/>
      <c r="F94" s="87">
        <v>0.05</v>
      </c>
      <c r="G94" s="88" t="s">
        <v>145</v>
      </c>
      <c r="H94" s="88" t="s">
        <v>76</v>
      </c>
      <c r="I94" s="85">
        <v>30</v>
      </c>
      <c r="J94" s="94">
        <v>818</v>
      </c>
      <c r="K94" s="112" t="s">
        <v>211</v>
      </c>
      <c r="L94" s="94" t="s">
        <v>66</v>
      </c>
      <c r="M94" s="113"/>
      <c r="N94" s="113"/>
      <c r="O94" s="94" t="s">
        <v>67</v>
      </c>
      <c r="P94" s="113"/>
      <c r="Q94" s="126"/>
      <c r="R94" s="116"/>
      <c r="S94" s="113"/>
      <c r="T94" s="113"/>
      <c r="U94" s="113"/>
      <c r="V94" s="113"/>
      <c r="W94" s="113"/>
      <c r="X94" s="113"/>
    </row>
    <row r="95" ht="18.6" hidden="1" customHeight="1" spans="1:24">
      <c r="A95" s="89" t="s">
        <v>195</v>
      </c>
      <c r="B95" s="90" t="s">
        <v>226</v>
      </c>
      <c r="C95" s="85"/>
      <c r="D95" s="87"/>
      <c r="E95" s="87"/>
      <c r="F95" s="87"/>
      <c r="G95" s="88"/>
      <c r="H95" s="88"/>
      <c r="I95" s="85"/>
      <c r="J95" s="94"/>
      <c r="K95" s="94"/>
      <c r="L95" s="94"/>
      <c r="M95" s="94"/>
      <c r="N95" s="113"/>
      <c r="O95" s="94"/>
      <c r="P95" s="113"/>
      <c r="Q95" s="113"/>
      <c r="R95" s="113"/>
      <c r="S95" s="113"/>
      <c r="T95" s="113"/>
      <c r="U95" s="113"/>
      <c r="V95" s="113"/>
      <c r="W95" s="113"/>
      <c r="X95" s="113"/>
    </row>
    <row r="96" ht="30" hidden="1" customHeight="1" spans="1:24">
      <c r="A96" s="94">
        <v>44</v>
      </c>
      <c r="B96" s="86" t="s">
        <v>227</v>
      </c>
      <c r="C96" s="85" t="s">
        <v>228</v>
      </c>
      <c r="D96" s="87">
        <f>E96+F96</f>
        <v>0.5</v>
      </c>
      <c r="E96" s="87"/>
      <c r="F96" s="87">
        <v>0.5</v>
      </c>
      <c r="G96" s="88" t="s">
        <v>85</v>
      </c>
      <c r="H96" s="88" t="s">
        <v>76</v>
      </c>
      <c r="I96" s="85"/>
      <c r="J96" s="94"/>
      <c r="K96" s="112" t="s">
        <v>83</v>
      </c>
      <c r="L96" s="94" t="s">
        <v>112</v>
      </c>
      <c r="M96" s="113"/>
      <c r="N96" s="113"/>
      <c r="O96" s="94" t="s">
        <v>67</v>
      </c>
      <c r="P96" s="113"/>
      <c r="Q96" s="113"/>
      <c r="R96" s="113"/>
      <c r="S96" s="113"/>
      <c r="T96" s="113"/>
      <c r="U96" s="113"/>
      <c r="V96" s="113"/>
      <c r="W96" s="113"/>
      <c r="X96" s="113"/>
    </row>
    <row r="97" ht="30" hidden="1" customHeight="1" spans="1:24">
      <c r="A97" s="85">
        <v>45</v>
      </c>
      <c r="B97" s="86" t="s">
        <v>229</v>
      </c>
      <c r="C97" s="85" t="s">
        <v>228</v>
      </c>
      <c r="D97" s="87">
        <f>E97+F97</f>
        <v>0.13</v>
      </c>
      <c r="E97" s="87"/>
      <c r="F97" s="87">
        <v>0.13</v>
      </c>
      <c r="G97" s="94" t="s">
        <v>230</v>
      </c>
      <c r="H97" s="94" t="s">
        <v>82</v>
      </c>
      <c r="I97" s="85"/>
      <c r="J97" s="94"/>
      <c r="K97" s="112" t="s">
        <v>83</v>
      </c>
      <c r="L97" s="94" t="s">
        <v>112</v>
      </c>
      <c r="M97" s="113"/>
      <c r="N97" s="113"/>
      <c r="O97" s="94" t="s">
        <v>67</v>
      </c>
      <c r="P97" s="113"/>
      <c r="Q97" s="113"/>
      <c r="R97" s="113"/>
      <c r="S97" s="113"/>
      <c r="T97" s="113"/>
      <c r="U97" s="113"/>
      <c r="V97" s="113"/>
      <c r="W97" s="113"/>
      <c r="X97" s="113"/>
    </row>
    <row r="98" s="52" customFormat="1" ht="18.6" hidden="1" customHeight="1" spans="1:24">
      <c r="A98" s="89" t="s">
        <v>195</v>
      </c>
      <c r="B98" s="90" t="s">
        <v>231</v>
      </c>
      <c r="C98" s="85"/>
      <c r="D98" s="122"/>
      <c r="E98" s="122"/>
      <c r="F98" s="122"/>
      <c r="G98" s="123"/>
      <c r="H98" s="123"/>
      <c r="I98" s="89"/>
      <c r="J98" s="92"/>
      <c r="K98" s="92"/>
      <c r="L98" s="92"/>
      <c r="M98" s="113"/>
      <c r="N98" s="91"/>
      <c r="O98" s="92"/>
      <c r="P98" s="91"/>
      <c r="Q98" s="91"/>
      <c r="R98" s="91"/>
      <c r="S98" s="91"/>
      <c r="T98" s="91"/>
      <c r="U98" s="91"/>
      <c r="V98" s="91"/>
      <c r="W98" s="91"/>
      <c r="X98" s="91"/>
    </row>
    <row r="99" ht="40.2" hidden="1" customHeight="1" spans="1:24">
      <c r="A99" s="85">
        <v>46</v>
      </c>
      <c r="B99" s="86" t="s">
        <v>232</v>
      </c>
      <c r="C99" s="85" t="s">
        <v>230</v>
      </c>
      <c r="D99" s="87">
        <v>2.5</v>
      </c>
      <c r="E99" s="87"/>
      <c r="F99" s="87">
        <v>2.5</v>
      </c>
      <c r="G99" s="88" t="s">
        <v>159</v>
      </c>
      <c r="H99" s="94" t="s">
        <v>73</v>
      </c>
      <c r="I99" s="85" t="s">
        <v>233</v>
      </c>
      <c r="J99" s="94" t="s">
        <v>234</v>
      </c>
      <c r="K99" s="112" t="s">
        <v>235</v>
      </c>
      <c r="L99" s="94" t="s">
        <v>112</v>
      </c>
      <c r="M99" s="113"/>
      <c r="N99" s="113"/>
      <c r="O99" s="94" t="s">
        <v>67</v>
      </c>
      <c r="P99" s="113"/>
      <c r="Q99" s="113"/>
      <c r="R99" s="113"/>
      <c r="S99" s="113"/>
      <c r="T99" s="113"/>
      <c r="U99" s="113"/>
      <c r="V99" s="113"/>
      <c r="W99" s="113"/>
      <c r="X99" s="113"/>
    </row>
    <row r="100" ht="18.9" hidden="1" customHeight="1" spans="1:24">
      <c r="A100" s="85">
        <v>47</v>
      </c>
      <c r="B100" s="86" t="s">
        <v>236</v>
      </c>
      <c r="C100" s="85" t="s">
        <v>230</v>
      </c>
      <c r="D100" s="87">
        <v>0.85</v>
      </c>
      <c r="E100" s="87"/>
      <c r="F100" s="87">
        <v>0.85</v>
      </c>
      <c r="G100" s="104" t="s">
        <v>237</v>
      </c>
      <c r="H100" s="104" t="s">
        <v>168</v>
      </c>
      <c r="I100" s="85"/>
      <c r="J100" s="94"/>
      <c r="K100" s="112" t="s">
        <v>176</v>
      </c>
      <c r="L100" s="94" t="s">
        <v>58</v>
      </c>
      <c r="M100" s="113"/>
      <c r="N100" s="113"/>
      <c r="O100" s="94"/>
      <c r="P100" s="113"/>
      <c r="Q100" s="113"/>
      <c r="R100" s="113"/>
      <c r="S100" s="113"/>
      <c r="T100" s="113"/>
      <c r="U100" s="113"/>
      <c r="V100" s="113"/>
      <c r="W100" s="113"/>
      <c r="X100" s="113"/>
    </row>
    <row r="101" ht="18.9" hidden="1" customHeight="1" spans="1:24">
      <c r="A101" s="85">
        <v>48</v>
      </c>
      <c r="B101" s="86" t="s">
        <v>238</v>
      </c>
      <c r="C101" s="85" t="s">
        <v>230</v>
      </c>
      <c r="D101" s="87">
        <v>1.5</v>
      </c>
      <c r="E101" s="87"/>
      <c r="F101" s="87">
        <v>1.5</v>
      </c>
      <c r="G101" s="104" t="s">
        <v>239</v>
      </c>
      <c r="H101" s="104" t="s">
        <v>56</v>
      </c>
      <c r="I101" s="85"/>
      <c r="J101" s="94"/>
      <c r="K101" s="112" t="s">
        <v>176</v>
      </c>
      <c r="L101" s="94" t="s">
        <v>58</v>
      </c>
      <c r="M101" s="113"/>
      <c r="N101" s="113"/>
      <c r="O101" s="94"/>
      <c r="P101" s="113"/>
      <c r="Q101" s="113"/>
      <c r="R101" s="113"/>
      <c r="S101" s="113"/>
      <c r="T101" s="113"/>
      <c r="U101" s="113"/>
      <c r="V101" s="113"/>
      <c r="W101" s="113"/>
      <c r="X101" s="113"/>
    </row>
    <row r="102" ht="18.9" hidden="1" customHeight="1" spans="1:24">
      <c r="A102" s="85">
        <v>49</v>
      </c>
      <c r="B102" s="86" t="s">
        <v>240</v>
      </c>
      <c r="C102" s="85" t="s">
        <v>230</v>
      </c>
      <c r="D102" s="87">
        <v>1.5</v>
      </c>
      <c r="E102" s="87"/>
      <c r="F102" s="87">
        <v>1.5</v>
      </c>
      <c r="G102" s="104" t="s">
        <v>239</v>
      </c>
      <c r="H102" s="104" t="s">
        <v>76</v>
      </c>
      <c r="I102" s="85"/>
      <c r="J102" s="94"/>
      <c r="K102" s="112" t="s">
        <v>176</v>
      </c>
      <c r="L102" s="94" t="s">
        <v>58</v>
      </c>
      <c r="M102" s="113"/>
      <c r="N102" s="113"/>
      <c r="O102" s="94"/>
      <c r="P102" s="113"/>
      <c r="Q102" s="113"/>
      <c r="R102" s="113"/>
      <c r="S102" s="113"/>
      <c r="T102" s="113"/>
      <c r="U102" s="113"/>
      <c r="V102" s="113"/>
      <c r="W102" s="113"/>
      <c r="X102" s="113"/>
    </row>
    <row r="103" s="52" customFormat="1" ht="18.6" hidden="1" customHeight="1" spans="1:24">
      <c r="A103" s="89" t="s">
        <v>195</v>
      </c>
      <c r="B103" s="90" t="s">
        <v>241</v>
      </c>
      <c r="C103" s="85"/>
      <c r="D103" s="122"/>
      <c r="E103" s="122"/>
      <c r="F103" s="122"/>
      <c r="G103" s="123"/>
      <c r="H103" s="123"/>
      <c r="I103" s="89"/>
      <c r="J103" s="92"/>
      <c r="K103" s="92"/>
      <c r="L103" s="92"/>
      <c r="M103" s="113"/>
      <c r="N103" s="91"/>
      <c r="O103" s="92"/>
      <c r="P103" s="91"/>
      <c r="Q103" s="91"/>
      <c r="R103" s="91"/>
      <c r="S103" s="91"/>
      <c r="T103" s="91"/>
      <c r="U103" s="91"/>
      <c r="V103" s="91"/>
      <c r="W103" s="91"/>
      <c r="X103" s="91"/>
    </row>
    <row r="104" ht="30" hidden="1" customHeight="1" spans="1:24">
      <c r="A104" s="85">
        <v>50</v>
      </c>
      <c r="B104" s="86" t="s">
        <v>242</v>
      </c>
      <c r="C104" s="85" t="s">
        <v>243</v>
      </c>
      <c r="D104" s="87">
        <f>E104+F104</f>
        <v>1.35</v>
      </c>
      <c r="E104" s="87"/>
      <c r="F104" s="87">
        <v>1.35</v>
      </c>
      <c r="G104" s="88" t="s">
        <v>190</v>
      </c>
      <c r="H104" s="88" t="s">
        <v>70</v>
      </c>
      <c r="I104" s="85">
        <v>42</v>
      </c>
      <c r="J104" s="94">
        <v>135</v>
      </c>
      <c r="K104" s="112" t="s">
        <v>83</v>
      </c>
      <c r="L104" s="94" t="s">
        <v>244</v>
      </c>
      <c r="M104" s="113">
        <v>2018</v>
      </c>
      <c r="N104" s="113"/>
      <c r="O104" s="94" t="s">
        <v>67</v>
      </c>
      <c r="P104" s="113"/>
      <c r="Q104" s="113"/>
      <c r="R104" s="113"/>
      <c r="S104" s="113"/>
      <c r="T104" s="113"/>
      <c r="U104" s="113"/>
      <c r="V104" s="113"/>
      <c r="W104" s="113"/>
      <c r="X104" s="113"/>
    </row>
    <row r="105" ht="30" hidden="1" customHeight="1" spans="1:24">
      <c r="A105" s="85">
        <v>51</v>
      </c>
      <c r="B105" s="86" t="s">
        <v>245</v>
      </c>
      <c r="C105" s="85" t="s">
        <v>243</v>
      </c>
      <c r="D105" s="87">
        <v>2</v>
      </c>
      <c r="E105" s="87"/>
      <c r="F105" s="87">
        <v>2</v>
      </c>
      <c r="G105" s="88" t="s">
        <v>246</v>
      </c>
      <c r="H105" s="88" t="s">
        <v>117</v>
      </c>
      <c r="I105" s="85">
        <v>46</v>
      </c>
      <c r="J105" s="94">
        <v>109</v>
      </c>
      <c r="K105" s="112" t="s">
        <v>83</v>
      </c>
      <c r="L105" s="94" t="s">
        <v>66</v>
      </c>
      <c r="M105" s="113">
        <v>2017</v>
      </c>
      <c r="N105" s="113"/>
      <c r="O105" s="94" t="s">
        <v>67</v>
      </c>
      <c r="P105" s="113"/>
      <c r="Q105" s="113"/>
      <c r="R105" s="113"/>
      <c r="S105" s="113"/>
      <c r="T105" s="113"/>
      <c r="U105" s="113"/>
      <c r="V105" s="113"/>
      <c r="W105" s="113"/>
      <c r="X105" s="113"/>
    </row>
    <row r="106" ht="20.1" hidden="1" customHeight="1" spans="1:24">
      <c r="A106" s="85">
        <v>52</v>
      </c>
      <c r="B106" s="86" t="s">
        <v>247</v>
      </c>
      <c r="C106" s="85" t="s">
        <v>243</v>
      </c>
      <c r="D106" s="87">
        <v>1</v>
      </c>
      <c r="E106" s="87"/>
      <c r="F106" s="87">
        <v>1</v>
      </c>
      <c r="G106" s="88" t="s">
        <v>55</v>
      </c>
      <c r="H106" s="88" t="s">
        <v>56</v>
      </c>
      <c r="I106" s="85">
        <v>58</v>
      </c>
      <c r="J106" s="94">
        <v>472</v>
      </c>
      <c r="K106" s="112" t="s">
        <v>176</v>
      </c>
      <c r="L106" s="94" t="s">
        <v>66</v>
      </c>
      <c r="M106" s="113"/>
      <c r="N106" s="113"/>
      <c r="O106" s="94" t="s">
        <v>67</v>
      </c>
      <c r="P106" s="113"/>
      <c r="Q106" s="113"/>
      <c r="R106" s="113"/>
      <c r="S106" s="113"/>
      <c r="T106" s="113"/>
      <c r="U106" s="113"/>
      <c r="V106" s="113"/>
      <c r="W106" s="113"/>
      <c r="X106" s="113"/>
    </row>
    <row r="107" ht="18.9" hidden="1" customHeight="1" spans="1:24">
      <c r="A107" s="89" t="s">
        <v>195</v>
      </c>
      <c r="B107" s="90" t="s">
        <v>248</v>
      </c>
      <c r="C107" s="85"/>
      <c r="D107" s="87"/>
      <c r="E107" s="87"/>
      <c r="F107" s="87"/>
      <c r="G107" s="88"/>
      <c r="H107" s="88"/>
      <c r="I107" s="85"/>
      <c r="J107" s="94"/>
      <c r="K107" s="94"/>
      <c r="L107" s="94"/>
      <c r="M107" s="113"/>
      <c r="N107" s="113"/>
      <c r="O107" s="94"/>
      <c r="P107" s="113"/>
      <c r="Q107" s="113"/>
      <c r="R107" s="113"/>
      <c r="S107" s="113"/>
      <c r="T107" s="113"/>
      <c r="U107" s="113"/>
      <c r="V107" s="113"/>
      <c r="W107" s="113"/>
      <c r="X107" s="113"/>
    </row>
    <row r="108" ht="40.2" hidden="1" customHeight="1" spans="1:24">
      <c r="A108" s="85">
        <v>53</v>
      </c>
      <c r="B108" s="86" t="s">
        <v>249</v>
      </c>
      <c r="C108" s="85" t="s">
        <v>250</v>
      </c>
      <c r="D108" s="87">
        <v>0.23</v>
      </c>
      <c r="E108" s="87"/>
      <c r="F108" s="124">
        <v>0.23</v>
      </c>
      <c r="G108" s="88" t="s">
        <v>55</v>
      </c>
      <c r="H108" s="88" t="s">
        <v>117</v>
      </c>
      <c r="I108" s="85">
        <v>58</v>
      </c>
      <c r="J108" s="94" t="s">
        <v>251</v>
      </c>
      <c r="K108" s="112" t="s">
        <v>252</v>
      </c>
      <c r="L108" s="94" t="s">
        <v>66</v>
      </c>
      <c r="M108" s="113">
        <v>2017</v>
      </c>
      <c r="N108" s="113"/>
      <c r="O108" s="94" t="s">
        <v>67</v>
      </c>
      <c r="P108" s="113"/>
      <c r="Q108" s="113"/>
      <c r="R108" s="113"/>
      <c r="S108" s="113"/>
      <c r="T108" s="113"/>
      <c r="U108" s="113"/>
      <c r="V108" s="113"/>
      <c r="W108" s="113"/>
      <c r="X108" s="113"/>
    </row>
    <row r="109" ht="18.9" hidden="1" customHeight="1" spans="1:24">
      <c r="A109" s="89" t="s">
        <v>195</v>
      </c>
      <c r="B109" s="90" t="s">
        <v>253</v>
      </c>
      <c r="C109" s="85"/>
      <c r="D109" s="87"/>
      <c r="E109" s="87"/>
      <c r="F109" s="87"/>
      <c r="G109" s="88"/>
      <c r="H109" s="88"/>
      <c r="I109" s="85"/>
      <c r="J109" s="94"/>
      <c r="K109" s="94"/>
      <c r="L109" s="94"/>
      <c r="M109" s="113"/>
      <c r="N109" s="113"/>
      <c r="O109" s="94"/>
      <c r="P109" s="113"/>
      <c r="Q109" s="113"/>
      <c r="R109" s="113"/>
      <c r="S109" s="113"/>
      <c r="T109" s="113"/>
      <c r="U109" s="113"/>
      <c r="V109" s="113"/>
      <c r="W109" s="113"/>
      <c r="X109" s="113"/>
    </row>
    <row r="110" ht="49.95" hidden="1" customHeight="1" spans="1:24">
      <c r="A110" s="85">
        <v>54</v>
      </c>
      <c r="B110" s="86" t="s">
        <v>254</v>
      </c>
      <c r="C110" s="85" t="s">
        <v>156</v>
      </c>
      <c r="D110" s="87">
        <v>19.1</v>
      </c>
      <c r="E110" s="87"/>
      <c r="F110" s="87">
        <v>19.1</v>
      </c>
      <c r="G110" s="104" t="s">
        <v>255</v>
      </c>
      <c r="H110" s="94" t="s">
        <v>82</v>
      </c>
      <c r="I110" s="85"/>
      <c r="J110" s="88"/>
      <c r="K110" s="112" t="s">
        <v>256</v>
      </c>
      <c r="L110" s="94" t="s">
        <v>66</v>
      </c>
      <c r="M110" s="113"/>
      <c r="N110" s="113"/>
      <c r="O110" s="94" t="s">
        <v>67</v>
      </c>
      <c r="P110" s="113"/>
      <c r="Q110" s="113"/>
      <c r="R110" s="113"/>
      <c r="S110" s="113"/>
      <c r="T110" s="113"/>
      <c r="U110" s="113"/>
      <c r="V110" s="113"/>
      <c r="W110" s="113"/>
      <c r="X110" s="113"/>
    </row>
    <row r="111" ht="18.9" hidden="1" customHeight="1" spans="1:24">
      <c r="A111" s="89" t="s">
        <v>195</v>
      </c>
      <c r="B111" s="90" t="s">
        <v>257</v>
      </c>
      <c r="C111" s="85"/>
      <c r="D111" s="87"/>
      <c r="E111" s="87"/>
      <c r="F111" s="87"/>
      <c r="G111" s="94"/>
      <c r="H111" s="94"/>
      <c r="I111" s="85"/>
      <c r="J111" s="94"/>
      <c r="K111" s="94"/>
      <c r="L111" s="94"/>
      <c r="M111" s="94"/>
      <c r="N111" s="113"/>
      <c r="O111" s="94"/>
      <c r="P111" s="113"/>
      <c r="Q111" s="113"/>
      <c r="R111" s="113"/>
      <c r="S111" s="113"/>
      <c r="T111" s="113"/>
      <c r="U111" s="113"/>
      <c r="V111" s="113"/>
      <c r="W111" s="113"/>
      <c r="X111" s="113"/>
    </row>
    <row r="112" ht="30" hidden="1" customHeight="1" spans="1:24">
      <c r="A112" s="85">
        <v>55</v>
      </c>
      <c r="B112" s="86" t="s">
        <v>258</v>
      </c>
      <c r="C112" s="85" t="s">
        <v>246</v>
      </c>
      <c r="D112" s="87">
        <v>2.5</v>
      </c>
      <c r="E112" s="87"/>
      <c r="F112" s="87">
        <v>2.5</v>
      </c>
      <c r="G112" s="94" t="s">
        <v>55</v>
      </c>
      <c r="H112" s="94" t="s">
        <v>82</v>
      </c>
      <c r="I112" s="85"/>
      <c r="J112" s="94"/>
      <c r="K112" s="112" t="s">
        <v>83</v>
      </c>
      <c r="L112" s="94" t="s">
        <v>112</v>
      </c>
      <c r="M112" s="113">
        <v>2017</v>
      </c>
      <c r="N112" s="113"/>
      <c r="O112" s="94" t="s">
        <v>67</v>
      </c>
      <c r="P112" s="113"/>
      <c r="Q112" s="113"/>
      <c r="R112" s="113"/>
      <c r="S112" s="113"/>
      <c r="T112" s="113"/>
      <c r="U112" s="113"/>
      <c r="V112" s="113"/>
      <c r="W112" s="113"/>
      <c r="X112" s="113"/>
    </row>
    <row r="113" ht="18" hidden="1" customHeight="1" spans="1:24">
      <c r="A113" s="89" t="s">
        <v>195</v>
      </c>
      <c r="B113" s="90" t="s">
        <v>259</v>
      </c>
      <c r="C113" s="85"/>
      <c r="D113" s="87"/>
      <c r="E113" s="87"/>
      <c r="F113" s="87"/>
      <c r="G113" s="88"/>
      <c r="H113" s="88"/>
      <c r="I113" s="85"/>
      <c r="J113" s="94"/>
      <c r="K113" s="94"/>
      <c r="L113" s="94"/>
      <c r="M113" s="113"/>
      <c r="N113" s="113"/>
      <c r="O113" s="94"/>
      <c r="P113" s="113"/>
      <c r="Q113" s="113"/>
      <c r="R113" s="113"/>
      <c r="S113" s="113"/>
      <c r="T113" s="113"/>
      <c r="U113" s="113"/>
      <c r="V113" s="113"/>
      <c r="W113" s="113"/>
      <c r="X113" s="113"/>
    </row>
    <row r="114" ht="18" hidden="1" customHeight="1" spans="1:24">
      <c r="A114" s="85">
        <v>56</v>
      </c>
      <c r="B114" s="86" t="s">
        <v>260</v>
      </c>
      <c r="C114" s="85" t="s">
        <v>261</v>
      </c>
      <c r="D114" s="87">
        <v>3.5</v>
      </c>
      <c r="E114" s="87"/>
      <c r="F114" s="87">
        <v>3.5</v>
      </c>
      <c r="G114" s="88" t="s">
        <v>262</v>
      </c>
      <c r="H114" s="88" t="s">
        <v>117</v>
      </c>
      <c r="I114" s="85"/>
      <c r="J114" s="94"/>
      <c r="K114" s="112" t="s">
        <v>176</v>
      </c>
      <c r="L114" s="94" t="s">
        <v>58</v>
      </c>
      <c r="M114" s="113"/>
      <c r="N114" s="113"/>
      <c r="O114" s="94"/>
      <c r="P114" s="113"/>
      <c r="Q114" s="113"/>
      <c r="R114" s="113"/>
      <c r="S114" s="113"/>
      <c r="T114" s="113"/>
      <c r="U114" s="113"/>
      <c r="V114" s="113"/>
      <c r="W114" s="113"/>
      <c r="X114" s="113"/>
    </row>
    <row r="115" ht="18" hidden="1" customHeight="1" spans="1:24">
      <c r="A115" s="89" t="s">
        <v>195</v>
      </c>
      <c r="B115" s="90" t="s">
        <v>263</v>
      </c>
      <c r="C115" s="89"/>
      <c r="D115" s="87"/>
      <c r="E115" s="87"/>
      <c r="F115" s="87"/>
      <c r="G115" s="94"/>
      <c r="H115" s="94"/>
      <c r="I115" s="85"/>
      <c r="J115" s="94"/>
      <c r="K115" s="112"/>
      <c r="L115" s="94"/>
      <c r="M115" s="113"/>
      <c r="N115" s="113"/>
      <c r="O115" s="94"/>
      <c r="P115" s="113"/>
      <c r="Q115" s="113"/>
      <c r="R115" s="113"/>
      <c r="S115" s="113"/>
      <c r="T115" s="113"/>
      <c r="U115" s="113"/>
      <c r="V115" s="113"/>
      <c r="W115" s="113"/>
      <c r="X115" s="113"/>
    </row>
    <row r="116" ht="18" hidden="1" customHeight="1" spans="1:24">
      <c r="A116" s="94">
        <v>57</v>
      </c>
      <c r="B116" s="86" t="s">
        <v>264</v>
      </c>
      <c r="C116" s="85" t="s">
        <v>265</v>
      </c>
      <c r="D116" s="87">
        <v>0.04</v>
      </c>
      <c r="E116" s="87"/>
      <c r="F116" s="87">
        <v>0.4</v>
      </c>
      <c r="G116" s="104" t="s">
        <v>266</v>
      </c>
      <c r="H116" s="104" t="s">
        <v>117</v>
      </c>
      <c r="I116" s="85"/>
      <c r="J116" s="94"/>
      <c r="K116" s="112" t="s">
        <v>176</v>
      </c>
      <c r="L116" s="94" t="s">
        <v>58</v>
      </c>
      <c r="M116" s="113"/>
      <c r="N116" s="113"/>
      <c r="O116" s="94"/>
      <c r="P116" s="113"/>
      <c r="Q116" s="113"/>
      <c r="R116" s="113"/>
      <c r="S116" s="113"/>
      <c r="T116" s="113"/>
      <c r="U116" s="113"/>
      <c r="V116" s="113"/>
      <c r="W116" s="113"/>
      <c r="X116" s="113"/>
    </row>
    <row r="117" ht="18" hidden="1" customHeight="1" spans="1:24">
      <c r="A117" s="94">
        <v>58</v>
      </c>
      <c r="B117" s="86" t="s">
        <v>267</v>
      </c>
      <c r="C117" s="85" t="s">
        <v>265</v>
      </c>
      <c r="D117" s="87">
        <v>0.03</v>
      </c>
      <c r="E117" s="87"/>
      <c r="F117" s="87">
        <v>0.3</v>
      </c>
      <c r="G117" s="104" t="s">
        <v>268</v>
      </c>
      <c r="H117" s="104" t="s">
        <v>117</v>
      </c>
      <c r="I117" s="85"/>
      <c r="J117" s="94"/>
      <c r="K117" s="112" t="s">
        <v>176</v>
      </c>
      <c r="L117" s="94" t="s">
        <v>58</v>
      </c>
      <c r="M117" s="113"/>
      <c r="N117" s="113"/>
      <c r="O117" s="94"/>
      <c r="P117" s="113"/>
      <c r="Q117" s="113"/>
      <c r="R117" s="113"/>
      <c r="S117" s="113"/>
      <c r="T117" s="113"/>
      <c r="U117" s="113"/>
      <c r="V117" s="113"/>
      <c r="W117" s="113"/>
      <c r="X117" s="113"/>
    </row>
    <row r="118" ht="18" hidden="1" customHeight="1" spans="1:24">
      <c r="A118" s="89" t="s">
        <v>195</v>
      </c>
      <c r="B118" s="90" t="s">
        <v>127</v>
      </c>
      <c r="C118" s="85"/>
      <c r="D118" s="87"/>
      <c r="E118" s="87"/>
      <c r="F118" s="87"/>
      <c r="G118" s="94"/>
      <c r="H118" s="94"/>
      <c r="I118" s="85"/>
      <c r="J118" s="94"/>
      <c r="K118" s="112"/>
      <c r="L118" s="94"/>
      <c r="M118" s="113"/>
      <c r="N118" s="113"/>
      <c r="O118" s="94"/>
      <c r="P118" s="113"/>
      <c r="Q118" s="113"/>
      <c r="R118" s="113"/>
      <c r="S118" s="113"/>
      <c r="T118" s="113"/>
      <c r="U118" s="113"/>
      <c r="V118" s="113"/>
      <c r="W118" s="113"/>
      <c r="X118" s="113"/>
    </row>
    <row r="119" ht="18" hidden="1" customHeight="1" spans="1:24">
      <c r="A119" s="85">
        <v>59</v>
      </c>
      <c r="B119" s="86" t="s">
        <v>269</v>
      </c>
      <c r="C119" s="85" t="s">
        <v>128</v>
      </c>
      <c r="D119" s="87">
        <f>E119+F119</f>
        <v>0.23</v>
      </c>
      <c r="E119" s="87"/>
      <c r="F119" s="87">
        <v>0.23</v>
      </c>
      <c r="G119" s="94" t="s">
        <v>270</v>
      </c>
      <c r="H119" s="88" t="s">
        <v>105</v>
      </c>
      <c r="I119" s="85">
        <v>23</v>
      </c>
      <c r="J119" s="94">
        <v>98</v>
      </c>
      <c r="K119" s="112" t="s">
        <v>271</v>
      </c>
      <c r="L119" s="94" t="s">
        <v>112</v>
      </c>
      <c r="M119" s="113"/>
      <c r="N119" s="113"/>
      <c r="O119" s="94" t="s">
        <v>67</v>
      </c>
      <c r="P119" s="113"/>
      <c r="Q119" s="113"/>
      <c r="R119" s="113"/>
      <c r="S119" s="113"/>
      <c r="T119" s="113"/>
      <c r="U119" s="113"/>
      <c r="V119" s="113"/>
      <c r="W119" s="113"/>
      <c r="X119" s="113"/>
    </row>
    <row r="120" ht="18" hidden="1" customHeight="1" spans="1:24">
      <c r="A120" s="85">
        <v>60</v>
      </c>
      <c r="B120" s="86" t="s">
        <v>272</v>
      </c>
      <c r="C120" s="85" t="s">
        <v>128</v>
      </c>
      <c r="D120" s="87">
        <v>0.2</v>
      </c>
      <c r="E120" s="87"/>
      <c r="F120" s="87">
        <v>0.2</v>
      </c>
      <c r="G120" s="104" t="s">
        <v>270</v>
      </c>
      <c r="H120" s="104" t="s">
        <v>82</v>
      </c>
      <c r="I120" s="85">
        <v>53</v>
      </c>
      <c r="J120" s="94" t="s">
        <v>273</v>
      </c>
      <c r="K120" s="112" t="s">
        <v>176</v>
      </c>
      <c r="L120" s="94" t="s">
        <v>58</v>
      </c>
      <c r="M120" s="113"/>
      <c r="N120" s="113"/>
      <c r="O120" s="94"/>
      <c r="P120" s="113"/>
      <c r="Q120" s="113"/>
      <c r="R120" s="113"/>
      <c r="S120" s="113"/>
      <c r="T120" s="113"/>
      <c r="U120" s="113"/>
      <c r="V120" s="113"/>
      <c r="W120" s="113"/>
      <c r="X120" s="113"/>
    </row>
    <row r="121" ht="18" hidden="1" customHeight="1" spans="1:24">
      <c r="A121" s="89" t="s">
        <v>195</v>
      </c>
      <c r="B121" s="90" t="s">
        <v>130</v>
      </c>
      <c r="C121" s="85"/>
      <c r="D121" s="87"/>
      <c r="E121" s="87"/>
      <c r="F121" s="87"/>
      <c r="G121" s="94"/>
      <c r="H121" s="94"/>
      <c r="I121" s="85"/>
      <c r="J121" s="94"/>
      <c r="K121" s="112"/>
      <c r="L121" s="94"/>
      <c r="M121" s="113"/>
      <c r="N121" s="113"/>
      <c r="O121" s="94"/>
      <c r="P121" s="113"/>
      <c r="Q121" s="113"/>
      <c r="R121" s="113"/>
      <c r="S121" s="113"/>
      <c r="T121" s="113"/>
      <c r="U121" s="113"/>
      <c r="V121" s="113"/>
      <c r="W121" s="113"/>
      <c r="X121" s="113"/>
    </row>
    <row r="122" ht="40.2" hidden="1" customHeight="1" spans="1:24">
      <c r="A122" s="85">
        <v>61</v>
      </c>
      <c r="B122" s="86" t="s">
        <v>274</v>
      </c>
      <c r="C122" s="85" t="s">
        <v>131</v>
      </c>
      <c r="D122" s="87">
        <f>E122+F122</f>
        <v>0.12</v>
      </c>
      <c r="E122" s="87"/>
      <c r="F122" s="87">
        <v>0.12</v>
      </c>
      <c r="G122" s="88" t="s">
        <v>270</v>
      </c>
      <c r="H122" s="88" t="s">
        <v>56</v>
      </c>
      <c r="I122" s="85">
        <v>22</v>
      </c>
      <c r="J122" s="94">
        <v>76</v>
      </c>
      <c r="K122" s="112" t="s">
        <v>275</v>
      </c>
      <c r="L122" s="94" t="s">
        <v>112</v>
      </c>
      <c r="M122" s="113"/>
      <c r="N122" s="113"/>
      <c r="O122" s="94"/>
      <c r="P122" s="113"/>
      <c r="Q122" s="113"/>
      <c r="R122" s="113"/>
      <c r="S122" s="113"/>
      <c r="T122" s="113"/>
      <c r="U122" s="113"/>
      <c r="V122" s="113"/>
      <c r="W122" s="113"/>
      <c r="X122" s="113"/>
    </row>
    <row r="123" ht="40.2" hidden="1" customHeight="1" spans="1:24">
      <c r="A123" s="85">
        <v>62</v>
      </c>
      <c r="B123" s="86" t="s">
        <v>276</v>
      </c>
      <c r="C123" s="85" t="s">
        <v>131</v>
      </c>
      <c r="D123" s="87">
        <v>0.33</v>
      </c>
      <c r="E123" s="87"/>
      <c r="F123" s="87">
        <v>0.33</v>
      </c>
      <c r="G123" s="88" t="s">
        <v>277</v>
      </c>
      <c r="H123" s="88" t="s">
        <v>56</v>
      </c>
      <c r="I123" s="85">
        <v>33</v>
      </c>
      <c r="J123" s="94" t="s">
        <v>278</v>
      </c>
      <c r="K123" s="112" t="s">
        <v>275</v>
      </c>
      <c r="L123" s="94" t="s">
        <v>112</v>
      </c>
      <c r="M123" s="113"/>
      <c r="N123" s="113"/>
      <c r="O123" s="94"/>
      <c r="P123" s="113"/>
      <c r="Q123" s="113"/>
      <c r="R123" s="113"/>
      <c r="S123" s="113"/>
      <c r="T123" s="113"/>
      <c r="U123" s="113"/>
      <c r="V123" s="113"/>
      <c r="W123" s="113"/>
      <c r="X123" s="113"/>
    </row>
    <row r="124" ht="30" hidden="1" customHeight="1" spans="1:24">
      <c r="A124" s="85">
        <v>63</v>
      </c>
      <c r="B124" s="86" t="s">
        <v>279</v>
      </c>
      <c r="C124" s="85" t="s">
        <v>280</v>
      </c>
      <c r="D124" s="87">
        <v>2.03</v>
      </c>
      <c r="E124" s="87"/>
      <c r="F124" s="87">
        <v>2.03</v>
      </c>
      <c r="G124" s="94" t="s">
        <v>190</v>
      </c>
      <c r="H124" s="94" t="s">
        <v>76</v>
      </c>
      <c r="I124" s="85">
        <v>8</v>
      </c>
      <c r="J124" s="94" t="s">
        <v>281</v>
      </c>
      <c r="K124" s="112" t="s">
        <v>211</v>
      </c>
      <c r="L124" s="94" t="s">
        <v>66</v>
      </c>
      <c r="M124" s="113"/>
      <c r="N124" s="113"/>
      <c r="O124" s="94"/>
      <c r="P124" s="113"/>
      <c r="Q124" s="113"/>
      <c r="R124" s="113"/>
      <c r="S124" s="113"/>
      <c r="T124" s="113"/>
      <c r="U124" s="113"/>
      <c r="V124" s="113"/>
      <c r="W124" s="113"/>
      <c r="X124" s="113"/>
    </row>
    <row r="125" ht="30" hidden="1" customHeight="1" spans="1:24">
      <c r="A125" s="85">
        <v>64</v>
      </c>
      <c r="B125" s="86" t="s">
        <v>282</v>
      </c>
      <c r="C125" s="85" t="s">
        <v>283</v>
      </c>
      <c r="D125" s="87">
        <v>4.2</v>
      </c>
      <c r="E125" s="87"/>
      <c r="F125" s="87">
        <v>4.2</v>
      </c>
      <c r="G125" s="94" t="s">
        <v>284</v>
      </c>
      <c r="H125" s="94" t="s">
        <v>56</v>
      </c>
      <c r="I125" s="85">
        <v>19</v>
      </c>
      <c r="J125" s="94"/>
      <c r="K125" s="112" t="s">
        <v>211</v>
      </c>
      <c r="L125" s="94" t="s">
        <v>66</v>
      </c>
      <c r="M125" s="113"/>
      <c r="N125" s="113"/>
      <c r="O125" s="94"/>
      <c r="P125" s="113"/>
      <c r="Q125" s="113"/>
      <c r="R125" s="113"/>
      <c r="S125" s="113"/>
      <c r="T125" s="113"/>
      <c r="U125" s="113"/>
      <c r="V125" s="113"/>
      <c r="W125" s="113"/>
      <c r="X125" s="113"/>
    </row>
    <row r="126" ht="19.05" customHeight="1" spans="1:24">
      <c r="A126" s="89" t="s">
        <v>195</v>
      </c>
      <c r="B126" s="90" t="s">
        <v>285</v>
      </c>
      <c r="C126" s="85"/>
      <c r="D126" s="87"/>
      <c r="E126" s="87"/>
      <c r="F126" s="87"/>
      <c r="G126" s="88"/>
      <c r="H126" s="88"/>
      <c r="I126" s="85"/>
      <c r="J126" s="94"/>
      <c r="K126" s="94"/>
      <c r="L126" s="94"/>
      <c r="M126" s="113"/>
      <c r="N126" s="113"/>
      <c r="O126" s="94"/>
      <c r="P126" s="113"/>
      <c r="Q126" s="113"/>
      <c r="R126" s="113"/>
      <c r="S126" s="113"/>
      <c r="T126" s="113"/>
      <c r="U126" s="113"/>
      <c r="V126" s="113"/>
      <c r="W126" s="113"/>
      <c r="X126" s="113"/>
    </row>
    <row r="127" ht="30" hidden="1" customHeight="1" spans="1:24">
      <c r="A127" s="85">
        <v>65</v>
      </c>
      <c r="B127" s="86" t="s">
        <v>286</v>
      </c>
      <c r="C127" s="85" t="s">
        <v>270</v>
      </c>
      <c r="D127" s="87">
        <f>E127+F127</f>
        <v>0.2</v>
      </c>
      <c r="E127" s="87"/>
      <c r="F127" s="87">
        <v>0.2</v>
      </c>
      <c r="G127" s="88" t="s">
        <v>159</v>
      </c>
      <c r="H127" s="88" t="s">
        <v>117</v>
      </c>
      <c r="I127" s="85"/>
      <c r="J127" s="94"/>
      <c r="K127" s="112" t="s">
        <v>83</v>
      </c>
      <c r="L127" s="94" t="s">
        <v>66</v>
      </c>
      <c r="M127" s="113">
        <v>2017</v>
      </c>
      <c r="N127" s="113"/>
      <c r="O127" s="94" t="s">
        <v>67</v>
      </c>
      <c r="P127" s="113"/>
      <c r="Q127" s="113"/>
      <c r="R127" s="113"/>
      <c r="S127" s="113"/>
      <c r="T127" s="113"/>
      <c r="U127" s="113"/>
      <c r="V127" s="113"/>
      <c r="W127" s="113"/>
      <c r="X127" s="113"/>
    </row>
    <row r="128" ht="19.05" customHeight="1" spans="1:24">
      <c r="A128" s="85">
        <v>66</v>
      </c>
      <c r="B128" s="86" t="s">
        <v>287</v>
      </c>
      <c r="C128" s="85" t="s">
        <v>270</v>
      </c>
      <c r="D128" s="87">
        <f>E128+F128</f>
        <v>1</v>
      </c>
      <c r="E128" s="87"/>
      <c r="F128" s="87">
        <v>1</v>
      </c>
      <c r="G128" s="88" t="s">
        <v>55</v>
      </c>
      <c r="H128" s="94" t="s">
        <v>79</v>
      </c>
      <c r="I128" s="85"/>
      <c r="J128" s="94"/>
      <c r="K128" s="112" t="s">
        <v>83</v>
      </c>
      <c r="L128" s="94" t="s">
        <v>66</v>
      </c>
      <c r="M128" s="113"/>
      <c r="N128" s="113"/>
      <c r="O128" s="94" t="s">
        <v>67</v>
      </c>
      <c r="P128" s="113"/>
      <c r="Q128" s="113"/>
      <c r="R128" s="113"/>
      <c r="S128" s="113"/>
      <c r="T128" s="113"/>
      <c r="U128" s="113"/>
      <c r="V128" s="113"/>
      <c r="W128" s="113"/>
      <c r="X128" s="113"/>
    </row>
    <row r="129" ht="30" hidden="1" customHeight="1" spans="1:24">
      <c r="A129" s="85">
        <v>67</v>
      </c>
      <c r="B129" s="86" t="s">
        <v>288</v>
      </c>
      <c r="C129" s="85" t="s">
        <v>270</v>
      </c>
      <c r="D129" s="87">
        <f>E129+F129</f>
        <v>0.01</v>
      </c>
      <c r="E129" s="87"/>
      <c r="F129" s="87">
        <v>0.01</v>
      </c>
      <c r="G129" s="88" t="s">
        <v>159</v>
      </c>
      <c r="H129" s="88" t="s">
        <v>111</v>
      </c>
      <c r="I129" s="85"/>
      <c r="J129" s="94"/>
      <c r="K129" s="112" t="s">
        <v>83</v>
      </c>
      <c r="L129" s="94" t="s">
        <v>66</v>
      </c>
      <c r="M129" s="113">
        <v>2018</v>
      </c>
      <c r="N129" s="113"/>
      <c r="O129" s="94" t="s">
        <v>67</v>
      </c>
      <c r="P129" s="113"/>
      <c r="Q129" s="113"/>
      <c r="R129" s="113"/>
      <c r="S129" s="113"/>
      <c r="T129" s="113"/>
      <c r="U129" s="113"/>
      <c r="V129" s="113"/>
      <c r="W129" s="113"/>
      <c r="X129" s="113"/>
    </row>
    <row r="130" ht="64.95" hidden="1" customHeight="1" spans="1:24">
      <c r="A130" s="85">
        <v>68</v>
      </c>
      <c r="B130" s="86" t="s">
        <v>289</v>
      </c>
      <c r="C130" s="85" t="s">
        <v>270</v>
      </c>
      <c r="D130" s="87">
        <f>E130+F130</f>
        <v>2.3</v>
      </c>
      <c r="E130" s="87"/>
      <c r="F130" s="87">
        <v>2.3</v>
      </c>
      <c r="G130" s="88" t="s">
        <v>159</v>
      </c>
      <c r="H130" s="88" t="s">
        <v>168</v>
      </c>
      <c r="I130" s="85">
        <v>12</v>
      </c>
      <c r="J130" s="94" t="s">
        <v>290</v>
      </c>
      <c r="K130" s="112" t="s">
        <v>83</v>
      </c>
      <c r="L130" s="94" t="s">
        <v>66</v>
      </c>
      <c r="M130" s="113">
        <v>2018</v>
      </c>
      <c r="N130" s="113"/>
      <c r="O130" s="94" t="s">
        <v>67</v>
      </c>
      <c r="P130" s="113"/>
      <c r="Q130" s="113"/>
      <c r="R130" s="113"/>
      <c r="S130" s="113"/>
      <c r="T130" s="113"/>
      <c r="U130" s="113"/>
      <c r="V130" s="113"/>
      <c r="W130" s="113"/>
      <c r="X130" s="113"/>
    </row>
    <row r="131" ht="30" hidden="1" customHeight="1" spans="1:24">
      <c r="A131" s="85">
        <v>69</v>
      </c>
      <c r="B131" s="86" t="s">
        <v>291</v>
      </c>
      <c r="C131" s="85" t="s">
        <v>270</v>
      </c>
      <c r="D131" s="87">
        <f>E131+F131</f>
        <v>0.35</v>
      </c>
      <c r="E131" s="87"/>
      <c r="F131" s="87">
        <v>0.35</v>
      </c>
      <c r="G131" s="88" t="s">
        <v>159</v>
      </c>
      <c r="H131" s="88" t="s">
        <v>117</v>
      </c>
      <c r="I131" s="85"/>
      <c r="J131" s="94"/>
      <c r="K131" s="112" t="s">
        <v>83</v>
      </c>
      <c r="L131" s="94" t="s">
        <v>66</v>
      </c>
      <c r="M131" s="113">
        <v>2018</v>
      </c>
      <c r="N131" s="113"/>
      <c r="O131" s="94" t="s">
        <v>67</v>
      </c>
      <c r="P131" s="113"/>
      <c r="Q131" s="113"/>
      <c r="R131" s="113"/>
      <c r="S131" s="113"/>
      <c r="T131" s="113"/>
      <c r="U131" s="113"/>
      <c r="V131" s="113"/>
      <c r="W131" s="113"/>
      <c r="X131" s="113"/>
    </row>
    <row r="132" ht="30" hidden="1" customHeight="1" spans="1:24">
      <c r="A132" s="85">
        <v>70</v>
      </c>
      <c r="B132" s="86" t="s">
        <v>292</v>
      </c>
      <c r="C132" s="85" t="s">
        <v>270</v>
      </c>
      <c r="D132" s="87">
        <v>3</v>
      </c>
      <c r="E132" s="87"/>
      <c r="F132" s="87">
        <v>3</v>
      </c>
      <c r="G132" s="88" t="s">
        <v>55</v>
      </c>
      <c r="H132" s="88" t="s">
        <v>111</v>
      </c>
      <c r="I132" s="85">
        <v>14</v>
      </c>
      <c r="J132" s="94">
        <v>136</v>
      </c>
      <c r="K132" s="112" t="s">
        <v>83</v>
      </c>
      <c r="L132" s="94" t="s">
        <v>66</v>
      </c>
      <c r="M132" s="113">
        <v>2018</v>
      </c>
      <c r="N132" s="113"/>
      <c r="O132" s="94" t="s">
        <v>67</v>
      </c>
      <c r="P132" s="113"/>
      <c r="Q132" s="113"/>
      <c r="R132" s="113"/>
      <c r="S132" s="113"/>
      <c r="T132" s="113"/>
      <c r="U132" s="113"/>
      <c r="V132" s="113"/>
      <c r="W132" s="113"/>
      <c r="X132" s="113"/>
    </row>
    <row r="133" ht="18.9" hidden="1" customHeight="1" spans="1:24">
      <c r="A133" s="85">
        <v>71</v>
      </c>
      <c r="B133" s="86" t="s">
        <v>293</v>
      </c>
      <c r="C133" s="85" t="s">
        <v>270</v>
      </c>
      <c r="D133" s="87">
        <v>0.1</v>
      </c>
      <c r="E133" s="87"/>
      <c r="F133" s="87">
        <v>0.1</v>
      </c>
      <c r="G133" s="88" t="s">
        <v>228</v>
      </c>
      <c r="H133" s="88" t="s">
        <v>56</v>
      </c>
      <c r="I133" s="85"/>
      <c r="J133" s="94"/>
      <c r="K133" s="112" t="s">
        <v>211</v>
      </c>
      <c r="L133" s="94" t="s">
        <v>66</v>
      </c>
      <c r="M133" s="113"/>
      <c r="N133" s="113"/>
      <c r="O133" s="94" t="s">
        <v>67</v>
      </c>
      <c r="P133" s="113"/>
      <c r="Q133" s="113"/>
      <c r="R133" s="113"/>
      <c r="S133" s="113"/>
      <c r="T133" s="113"/>
      <c r="U133" s="113"/>
      <c r="V133" s="113"/>
      <c r="W133" s="113"/>
      <c r="X133" s="113"/>
    </row>
    <row r="134" ht="18.9" hidden="1" customHeight="1" spans="1:24">
      <c r="A134" s="85">
        <v>72</v>
      </c>
      <c r="B134" s="86" t="s">
        <v>294</v>
      </c>
      <c r="C134" s="85" t="s">
        <v>270</v>
      </c>
      <c r="D134" s="87">
        <v>0.1</v>
      </c>
      <c r="E134" s="87"/>
      <c r="F134" s="87">
        <v>0.1</v>
      </c>
      <c r="G134" s="88" t="s">
        <v>270</v>
      </c>
      <c r="H134" s="88" t="s">
        <v>82</v>
      </c>
      <c r="I134" s="85">
        <v>53</v>
      </c>
      <c r="J134" s="94">
        <v>89</v>
      </c>
      <c r="K134" s="112" t="s">
        <v>295</v>
      </c>
      <c r="L134" s="94" t="s">
        <v>66</v>
      </c>
      <c r="M134" s="113"/>
      <c r="N134" s="113"/>
      <c r="O134" s="94" t="s">
        <v>67</v>
      </c>
      <c r="P134" s="113"/>
      <c r="Q134" s="113"/>
      <c r="R134" s="113"/>
      <c r="S134" s="113"/>
      <c r="T134" s="113"/>
      <c r="U134" s="113"/>
      <c r="V134" s="113"/>
      <c r="W134" s="113"/>
      <c r="X134" s="113"/>
    </row>
    <row r="135" ht="18.9" hidden="1" customHeight="1" spans="1:24">
      <c r="A135" s="85">
        <v>73</v>
      </c>
      <c r="B135" s="86" t="s">
        <v>293</v>
      </c>
      <c r="C135" s="85" t="s">
        <v>270</v>
      </c>
      <c r="D135" s="87">
        <v>0.2</v>
      </c>
      <c r="E135" s="87"/>
      <c r="F135" s="87">
        <v>0.2</v>
      </c>
      <c r="G135" s="88" t="s">
        <v>270</v>
      </c>
      <c r="H135" s="88" t="s">
        <v>73</v>
      </c>
      <c r="I135" s="85">
        <v>28</v>
      </c>
      <c r="J135" s="94">
        <v>322</v>
      </c>
      <c r="K135" s="112" t="s">
        <v>296</v>
      </c>
      <c r="L135" s="94" t="s">
        <v>66</v>
      </c>
      <c r="M135" s="113"/>
      <c r="N135" s="113"/>
      <c r="O135" s="94" t="s">
        <v>67</v>
      </c>
      <c r="P135" s="113"/>
      <c r="Q135" s="113"/>
      <c r="R135" s="113"/>
      <c r="S135" s="113"/>
      <c r="T135" s="113"/>
      <c r="U135" s="113"/>
      <c r="V135" s="113"/>
      <c r="W135" s="113"/>
      <c r="X135" s="113"/>
    </row>
    <row r="136" ht="19.05" customHeight="1" spans="1:24">
      <c r="A136" s="85">
        <v>74</v>
      </c>
      <c r="B136" s="86" t="s">
        <v>294</v>
      </c>
      <c r="C136" s="85" t="s">
        <v>270</v>
      </c>
      <c r="D136" s="87">
        <v>0.29</v>
      </c>
      <c r="E136" s="87"/>
      <c r="F136" s="87">
        <v>0.29</v>
      </c>
      <c r="G136" s="88" t="s">
        <v>270</v>
      </c>
      <c r="H136" s="88" t="s">
        <v>297</v>
      </c>
      <c r="I136" s="85">
        <v>20</v>
      </c>
      <c r="J136" s="94" t="s">
        <v>298</v>
      </c>
      <c r="K136" s="112" t="s">
        <v>299</v>
      </c>
      <c r="L136" s="94" t="s">
        <v>66</v>
      </c>
      <c r="M136" s="113"/>
      <c r="N136" s="113"/>
      <c r="O136" s="94" t="s">
        <v>67</v>
      </c>
      <c r="P136" s="113"/>
      <c r="Q136" s="113"/>
      <c r="R136" s="113"/>
      <c r="S136" s="113"/>
      <c r="T136" s="113"/>
      <c r="U136" s="113"/>
      <c r="V136" s="113"/>
      <c r="W136" s="113"/>
      <c r="X136" s="113"/>
    </row>
    <row r="137" ht="18.9" hidden="1" customHeight="1" spans="1:24">
      <c r="A137" s="85">
        <v>75</v>
      </c>
      <c r="B137" s="86" t="s">
        <v>293</v>
      </c>
      <c r="C137" s="85" t="s">
        <v>270</v>
      </c>
      <c r="D137" s="87">
        <v>0.1</v>
      </c>
      <c r="E137" s="87"/>
      <c r="F137" s="87">
        <v>0.1</v>
      </c>
      <c r="G137" s="88" t="s">
        <v>137</v>
      </c>
      <c r="H137" s="88" t="s">
        <v>105</v>
      </c>
      <c r="I137" s="85">
        <v>26</v>
      </c>
      <c r="J137" s="94">
        <v>61</v>
      </c>
      <c r="K137" s="112" t="s">
        <v>300</v>
      </c>
      <c r="L137" s="94" t="s">
        <v>66</v>
      </c>
      <c r="M137" s="113"/>
      <c r="N137" s="113"/>
      <c r="O137" s="94" t="s">
        <v>67</v>
      </c>
      <c r="P137" s="113"/>
      <c r="Q137" s="113"/>
      <c r="R137" s="113"/>
      <c r="S137" s="113"/>
      <c r="T137" s="113"/>
      <c r="U137" s="113"/>
      <c r="V137" s="113"/>
      <c r="W137" s="113"/>
      <c r="X137" s="113"/>
    </row>
    <row r="138" ht="18.9" hidden="1" customHeight="1" spans="1:24">
      <c r="A138" s="85">
        <v>76</v>
      </c>
      <c r="B138" s="86" t="s">
        <v>293</v>
      </c>
      <c r="C138" s="85" t="s">
        <v>270</v>
      </c>
      <c r="D138" s="87">
        <v>0.08</v>
      </c>
      <c r="E138" s="87"/>
      <c r="F138" s="87">
        <v>0.08</v>
      </c>
      <c r="G138" s="88" t="s">
        <v>270</v>
      </c>
      <c r="H138" s="88" t="s">
        <v>76</v>
      </c>
      <c r="I138" s="85">
        <v>22</v>
      </c>
      <c r="J138" s="94">
        <v>543</v>
      </c>
      <c r="K138" s="112" t="s">
        <v>301</v>
      </c>
      <c r="L138" s="94" t="s">
        <v>66</v>
      </c>
      <c r="M138" s="113"/>
      <c r="N138" s="113"/>
      <c r="O138" s="94" t="s">
        <v>67</v>
      </c>
      <c r="P138" s="113"/>
      <c r="Q138" s="113"/>
      <c r="R138" s="113"/>
      <c r="S138" s="113"/>
      <c r="T138" s="113"/>
      <c r="U138" s="113"/>
      <c r="V138" s="113"/>
      <c r="W138" s="113"/>
      <c r="X138" s="113"/>
    </row>
    <row r="139" ht="18.9" hidden="1" customHeight="1" spans="1:24">
      <c r="A139" s="85">
        <v>77</v>
      </c>
      <c r="B139" s="86" t="s">
        <v>293</v>
      </c>
      <c r="C139" s="85" t="s">
        <v>270</v>
      </c>
      <c r="D139" s="87">
        <v>0.16</v>
      </c>
      <c r="E139" s="87"/>
      <c r="F139" s="87">
        <v>0.16</v>
      </c>
      <c r="G139" s="88" t="s">
        <v>270</v>
      </c>
      <c r="H139" s="88" t="s">
        <v>70</v>
      </c>
      <c r="I139" s="85"/>
      <c r="J139" s="94"/>
      <c r="K139" s="112" t="s">
        <v>302</v>
      </c>
      <c r="L139" s="94" t="s">
        <v>66</v>
      </c>
      <c r="M139" s="113"/>
      <c r="N139" s="113"/>
      <c r="O139" s="94" t="s">
        <v>67</v>
      </c>
      <c r="P139" s="113"/>
      <c r="Q139" s="113"/>
      <c r="R139" s="113"/>
      <c r="S139" s="113"/>
      <c r="T139" s="113"/>
      <c r="U139" s="113"/>
      <c r="V139" s="113"/>
      <c r="W139" s="113"/>
      <c r="X139" s="113"/>
    </row>
    <row r="140" ht="18.9" hidden="1" customHeight="1" spans="1:24">
      <c r="A140" s="85">
        <v>78</v>
      </c>
      <c r="B140" s="86" t="s">
        <v>294</v>
      </c>
      <c r="C140" s="85" t="s">
        <v>270</v>
      </c>
      <c r="D140" s="87">
        <v>0.75</v>
      </c>
      <c r="E140" s="87"/>
      <c r="F140" s="87">
        <v>0.75</v>
      </c>
      <c r="G140" s="88" t="s">
        <v>270</v>
      </c>
      <c r="H140" s="88" t="s">
        <v>111</v>
      </c>
      <c r="I140" s="85"/>
      <c r="J140" s="94"/>
      <c r="K140" s="112" t="s">
        <v>303</v>
      </c>
      <c r="L140" s="94" t="s">
        <v>66</v>
      </c>
      <c r="M140" s="113"/>
      <c r="N140" s="113"/>
      <c r="O140" s="94" t="s">
        <v>67</v>
      </c>
      <c r="P140" s="113"/>
      <c r="Q140" s="113"/>
      <c r="R140" s="113"/>
      <c r="S140" s="113"/>
      <c r="T140" s="113"/>
      <c r="U140" s="113"/>
      <c r="V140" s="113"/>
      <c r="W140" s="113"/>
      <c r="X140" s="113"/>
    </row>
    <row r="141" ht="18.9" hidden="1" customHeight="1" spans="1:24">
      <c r="A141" s="85">
        <v>79</v>
      </c>
      <c r="B141" s="86" t="s">
        <v>294</v>
      </c>
      <c r="C141" s="85" t="s">
        <v>270</v>
      </c>
      <c r="D141" s="87">
        <v>0.2</v>
      </c>
      <c r="E141" s="87"/>
      <c r="F141" s="87">
        <v>0.13</v>
      </c>
      <c r="G141" s="88" t="s">
        <v>270</v>
      </c>
      <c r="H141" s="88" t="s">
        <v>117</v>
      </c>
      <c r="I141" s="85">
        <v>22</v>
      </c>
      <c r="J141" s="94"/>
      <c r="K141" s="112" t="s">
        <v>304</v>
      </c>
      <c r="L141" s="94" t="s">
        <v>66</v>
      </c>
      <c r="M141" s="113"/>
      <c r="N141" s="113"/>
      <c r="O141" s="94" t="s">
        <v>67</v>
      </c>
      <c r="P141" s="113"/>
      <c r="Q141" s="113"/>
      <c r="R141" s="113"/>
      <c r="S141" s="113"/>
      <c r="T141" s="113"/>
      <c r="U141" s="113"/>
      <c r="V141" s="113"/>
      <c r="W141" s="113"/>
      <c r="X141" s="113"/>
    </row>
    <row r="142" ht="18.9" hidden="1" customHeight="1" spans="1:24">
      <c r="A142" s="85">
        <v>80</v>
      </c>
      <c r="B142" s="86" t="s">
        <v>293</v>
      </c>
      <c r="C142" s="85" t="s">
        <v>270</v>
      </c>
      <c r="D142" s="87">
        <v>0.1</v>
      </c>
      <c r="E142" s="87"/>
      <c r="F142" s="87">
        <v>0.1</v>
      </c>
      <c r="G142" s="88" t="s">
        <v>203</v>
      </c>
      <c r="H142" s="88" t="s">
        <v>168</v>
      </c>
      <c r="I142" s="85"/>
      <c r="J142" s="94"/>
      <c r="K142" s="112" t="s">
        <v>176</v>
      </c>
      <c r="L142" s="94" t="s">
        <v>58</v>
      </c>
      <c r="M142" s="113"/>
      <c r="N142" s="113"/>
      <c r="O142" s="94"/>
      <c r="P142" s="113"/>
      <c r="Q142" s="113"/>
      <c r="R142" s="113"/>
      <c r="S142" s="113"/>
      <c r="T142" s="113"/>
      <c r="U142" s="113"/>
      <c r="V142" s="113"/>
      <c r="W142" s="113"/>
      <c r="X142" s="113"/>
    </row>
    <row r="143" ht="18.9" hidden="1" customHeight="1" spans="1:24">
      <c r="A143" s="85">
        <v>81</v>
      </c>
      <c r="B143" s="86" t="s">
        <v>305</v>
      </c>
      <c r="C143" s="85" t="s">
        <v>270</v>
      </c>
      <c r="D143" s="87">
        <v>0.7</v>
      </c>
      <c r="E143" s="87"/>
      <c r="F143" s="87">
        <v>0.7</v>
      </c>
      <c r="G143" s="88" t="s">
        <v>243</v>
      </c>
      <c r="H143" s="88" t="s">
        <v>56</v>
      </c>
      <c r="I143" s="85">
        <v>5</v>
      </c>
      <c r="J143" s="94">
        <v>24</v>
      </c>
      <c r="K143" s="112" t="s">
        <v>176</v>
      </c>
      <c r="L143" s="94" t="s">
        <v>66</v>
      </c>
      <c r="M143" s="113"/>
      <c r="N143" s="113"/>
      <c r="O143" s="94" t="s">
        <v>67</v>
      </c>
      <c r="P143" s="113"/>
      <c r="Q143" s="113"/>
      <c r="R143" s="113"/>
      <c r="S143" s="113"/>
      <c r="T143" s="113"/>
      <c r="U143" s="113"/>
      <c r="V143" s="113"/>
      <c r="W143" s="113"/>
      <c r="X143" s="113"/>
    </row>
    <row r="144" ht="19.05" hidden="1" customHeight="1" spans="1:24">
      <c r="A144" s="89" t="s">
        <v>195</v>
      </c>
      <c r="B144" s="90" t="s">
        <v>306</v>
      </c>
      <c r="C144" s="85"/>
      <c r="D144" s="87"/>
      <c r="E144" s="87"/>
      <c r="F144" s="87"/>
      <c r="G144" s="88"/>
      <c r="H144" s="88"/>
      <c r="I144" s="85"/>
      <c r="J144" s="94"/>
      <c r="K144" s="94"/>
      <c r="L144" s="94"/>
      <c r="M144" s="113"/>
      <c r="N144" s="113"/>
      <c r="O144" s="94"/>
      <c r="P144" s="113"/>
      <c r="Q144" s="113"/>
      <c r="R144" s="113"/>
      <c r="S144" s="113"/>
      <c r="T144" s="113"/>
      <c r="U144" s="113"/>
      <c r="V144" s="113"/>
      <c r="W144" s="113"/>
      <c r="X144" s="113"/>
    </row>
    <row r="145" ht="30" hidden="1" customHeight="1" spans="1:24">
      <c r="A145" s="85">
        <v>82</v>
      </c>
      <c r="B145" s="86" t="s">
        <v>307</v>
      </c>
      <c r="C145" s="93" t="s">
        <v>308</v>
      </c>
      <c r="D145" s="127">
        <v>0.25</v>
      </c>
      <c r="E145" s="127"/>
      <c r="F145" s="127">
        <v>0.25</v>
      </c>
      <c r="G145" s="128" t="s">
        <v>55</v>
      </c>
      <c r="H145" s="128" t="s">
        <v>70</v>
      </c>
      <c r="I145" s="93">
        <v>30</v>
      </c>
      <c r="J145" s="125">
        <v>844</v>
      </c>
      <c r="K145" s="112" t="s">
        <v>83</v>
      </c>
      <c r="L145" s="94" t="s">
        <v>66</v>
      </c>
      <c r="M145" s="113"/>
      <c r="N145" s="113"/>
      <c r="O145" s="94" t="s">
        <v>67</v>
      </c>
      <c r="P145" s="113"/>
      <c r="Q145" s="113"/>
      <c r="R145" s="113"/>
      <c r="S145" s="113"/>
      <c r="T145" s="113"/>
      <c r="U145" s="113"/>
      <c r="V145" s="113"/>
      <c r="W145" s="113"/>
      <c r="X145" s="113"/>
    </row>
    <row r="146" ht="19.05" customHeight="1" spans="1:24">
      <c r="A146" s="89" t="s">
        <v>309</v>
      </c>
      <c r="B146" s="90" t="s">
        <v>310</v>
      </c>
      <c r="C146" s="85"/>
      <c r="D146" s="129"/>
      <c r="E146" s="129"/>
      <c r="F146" s="129"/>
      <c r="G146" s="130"/>
      <c r="H146" s="123"/>
      <c r="I146" s="123"/>
      <c r="J146" s="130"/>
      <c r="K146" s="123"/>
      <c r="L146" s="130"/>
      <c r="M146" s="113"/>
      <c r="N146" s="113"/>
      <c r="O146" s="94"/>
      <c r="P146" s="113"/>
      <c r="Q146" s="113"/>
      <c r="R146" s="113"/>
      <c r="S146" s="113"/>
      <c r="T146" s="113"/>
      <c r="U146" s="113"/>
      <c r="V146" s="113"/>
      <c r="W146" s="113"/>
      <c r="X146" s="113"/>
    </row>
    <row r="147" ht="19.05" customHeight="1" spans="1:24">
      <c r="A147" s="89" t="s">
        <v>195</v>
      </c>
      <c r="B147" s="90" t="s">
        <v>123</v>
      </c>
      <c r="C147" s="85"/>
      <c r="D147" s="87"/>
      <c r="E147" s="87"/>
      <c r="F147" s="87"/>
      <c r="G147" s="88"/>
      <c r="H147" s="88"/>
      <c r="I147" s="85"/>
      <c r="J147" s="94"/>
      <c r="K147" s="94"/>
      <c r="L147" s="94"/>
      <c r="M147" s="113"/>
      <c r="N147" s="113"/>
      <c r="O147" s="94"/>
      <c r="P147" s="113"/>
      <c r="Q147" s="113"/>
      <c r="R147" s="113"/>
      <c r="S147" s="113"/>
      <c r="T147" s="113"/>
      <c r="U147" s="113"/>
      <c r="V147" s="113"/>
      <c r="W147" s="113"/>
      <c r="X147" s="113"/>
    </row>
    <row r="148" ht="36" hidden="1" spans="1:24">
      <c r="A148" s="85">
        <v>83</v>
      </c>
      <c r="B148" s="86" t="s">
        <v>311</v>
      </c>
      <c r="C148" s="85" t="s">
        <v>87</v>
      </c>
      <c r="D148" s="87">
        <f>E148+F148</f>
        <v>0.24</v>
      </c>
      <c r="E148" s="87"/>
      <c r="F148" s="87">
        <v>0.24</v>
      </c>
      <c r="G148" s="94" t="s">
        <v>55</v>
      </c>
      <c r="H148" s="88" t="s">
        <v>111</v>
      </c>
      <c r="I148" s="85">
        <v>17</v>
      </c>
      <c r="J148" s="132" t="s">
        <v>312</v>
      </c>
      <c r="K148" s="112" t="s">
        <v>313</v>
      </c>
      <c r="L148" s="94" t="s">
        <v>112</v>
      </c>
      <c r="M148" s="113">
        <v>2017</v>
      </c>
      <c r="N148" s="113"/>
      <c r="O148" s="94"/>
      <c r="P148" s="113"/>
      <c r="Q148" s="113"/>
      <c r="R148" s="113"/>
      <c r="S148" s="113"/>
      <c r="T148" s="113"/>
      <c r="U148" s="113"/>
      <c r="V148" s="113"/>
      <c r="W148" s="113"/>
      <c r="X148" s="113"/>
    </row>
    <row r="149" ht="30" hidden="1" customHeight="1" spans="1:24">
      <c r="A149" s="85">
        <v>84</v>
      </c>
      <c r="B149" s="86" t="s">
        <v>314</v>
      </c>
      <c r="C149" s="85" t="s">
        <v>87</v>
      </c>
      <c r="D149" s="87">
        <f>E149+F149</f>
        <v>0.24</v>
      </c>
      <c r="E149" s="87"/>
      <c r="F149" s="87">
        <v>0.24</v>
      </c>
      <c r="G149" s="94" t="s">
        <v>55</v>
      </c>
      <c r="H149" s="88" t="s">
        <v>117</v>
      </c>
      <c r="I149" s="85">
        <v>33</v>
      </c>
      <c r="J149" s="132" t="s">
        <v>315</v>
      </c>
      <c r="K149" s="112" t="s">
        <v>83</v>
      </c>
      <c r="L149" s="94" t="s">
        <v>112</v>
      </c>
      <c r="M149" s="113"/>
      <c r="N149" s="113"/>
      <c r="O149" s="94"/>
      <c r="P149" s="113"/>
      <c r="Q149" s="113"/>
      <c r="R149" s="113"/>
      <c r="S149" s="113"/>
      <c r="T149" s="113"/>
      <c r="U149" s="113"/>
      <c r="V149" s="113"/>
      <c r="W149" s="113"/>
      <c r="X149" s="113"/>
    </row>
    <row r="150" ht="30" hidden="1" customHeight="1" spans="1:24">
      <c r="A150" s="85">
        <v>85</v>
      </c>
      <c r="B150" s="86" t="s">
        <v>316</v>
      </c>
      <c r="C150" s="85" t="s">
        <v>87</v>
      </c>
      <c r="D150" s="87">
        <f t="shared" ref="D150:D157" si="4">E150+F150</f>
        <v>10</v>
      </c>
      <c r="E150" s="87"/>
      <c r="F150" s="87">
        <v>10</v>
      </c>
      <c r="G150" s="94" t="s">
        <v>203</v>
      </c>
      <c r="H150" s="88" t="s">
        <v>168</v>
      </c>
      <c r="I150" s="85">
        <v>11</v>
      </c>
      <c r="J150" s="94"/>
      <c r="K150" s="112" t="s">
        <v>83</v>
      </c>
      <c r="L150" s="94" t="s">
        <v>112</v>
      </c>
      <c r="M150" s="113">
        <v>2017</v>
      </c>
      <c r="N150" s="113"/>
      <c r="O150" s="94"/>
      <c r="P150" s="113"/>
      <c r="Q150" s="113"/>
      <c r="R150" s="113"/>
      <c r="S150" s="113"/>
      <c r="T150" s="113"/>
      <c r="U150" s="113"/>
      <c r="V150" s="113"/>
      <c r="W150" s="113"/>
      <c r="X150" s="113"/>
    </row>
    <row r="151" ht="30" hidden="1" customHeight="1" spans="1:24">
      <c r="A151" s="85">
        <v>86</v>
      </c>
      <c r="B151" s="86" t="s">
        <v>317</v>
      </c>
      <c r="C151" s="85" t="s">
        <v>87</v>
      </c>
      <c r="D151" s="87">
        <f t="shared" si="4"/>
        <v>0.68</v>
      </c>
      <c r="E151" s="87"/>
      <c r="F151" s="87">
        <v>0.68</v>
      </c>
      <c r="G151" s="94" t="s">
        <v>318</v>
      </c>
      <c r="H151" s="128" t="s">
        <v>70</v>
      </c>
      <c r="I151" s="85" t="s">
        <v>319</v>
      </c>
      <c r="J151" s="94" t="s">
        <v>320</v>
      </c>
      <c r="K151" s="112" t="s">
        <v>321</v>
      </c>
      <c r="L151" s="94" t="s">
        <v>112</v>
      </c>
      <c r="M151" s="113"/>
      <c r="N151" s="113"/>
      <c r="O151" s="94"/>
      <c r="P151" s="113"/>
      <c r="Q151" s="113"/>
      <c r="R151" s="113"/>
      <c r="S151" s="113"/>
      <c r="T151" s="113"/>
      <c r="U151" s="113"/>
      <c r="V151" s="113"/>
      <c r="W151" s="113"/>
      <c r="X151" s="113"/>
    </row>
    <row r="152" ht="30" hidden="1" customHeight="1" spans="1:24">
      <c r="A152" s="85">
        <v>87</v>
      </c>
      <c r="B152" s="86" t="s">
        <v>322</v>
      </c>
      <c r="C152" s="85" t="s">
        <v>87</v>
      </c>
      <c r="D152" s="87">
        <f t="shared" si="4"/>
        <v>10</v>
      </c>
      <c r="E152" s="87"/>
      <c r="F152" s="87">
        <v>10</v>
      </c>
      <c r="G152" s="88" t="s">
        <v>323</v>
      </c>
      <c r="H152" s="128" t="s">
        <v>70</v>
      </c>
      <c r="I152" s="85"/>
      <c r="J152" s="94"/>
      <c r="K152" s="112" t="s">
        <v>83</v>
      </c>
      <c r="L152" s="94" t="s">
        <v>66</v>
      </c>
      <c r="M152" s="113">
        <v>2018</v>
      </c>
      <c r="N152" s="113"/>
      <c r="O152" s="94"/>
      <c r="P152" s="113"/>
      <c r="Q152" s="113"/>
      <c r="R152" s="113"/>
      <c r="S152" s="113"/>
      <c r="T152" s="113"/>
      <c r="U152" s="113"/>
      <c r="V152" s="113"/>
      <c r="W152" s="113"/>
      <c r="X152" s="113"/>
    </row>
    <row r="153" ht="30" hidden="1" customHeight="1" spans="1:24">
      <c r="A153" s="85">
        <v>88</v>
      </c>
      <c r="B153" s="86" t="s">
        <v>324</v>
      </c>
      <c r="C153" s="85" t="s">
        <v>87</v>
      </c>
      <c r="D153" s="87">
        <f t="shared" si="4"/>
        <v>0.24</v>
      </c>
      <c r="E153" s="87"/>
      <c r="F153" s="87">
        <v>0.24</v>
      </c>
      <c r="G153" s="88" t="s">
        <v>55</v>
      </c>
      <c r="H153" s="88" t="s">
        <v>105</v>
      </c>
      <c r="I153" s="85" t="s">
        <v>325</v>
      </c>
      <c r="J153" s="94" t="s">
        <v>326</v>
      </c>
      <c r="K153" s="112" t="s">
        <v>83</v>
      </c>
      <c r="L153" s="94" t="s">
        <v>66</v>
      </c>
      <c r="M153" s="113"/>
      <c r="N153" s="113" t="s">
        <v>327</v>
      </c>
      <c r="O153" s="94"/>
      <c r="P153" s="113"/>
      <c r="Q153" s="113"/>
      <c r="R153" s="113"/>
      <c r="S153" s="113"/>
      <c r="T153" s="113"/>
      <c r="U153" s="113"/>
      <c r="V153" s="113"/>
      <c r="W153" s="113"/>
      <c r="X153" s="113"/>
    </row>
    <row r="154" ht="36" hidden="1" spans="1:24">
      <c r="A154" s="85">
        <v>89</v>
      </c>
      <c r="B154" s="86" t="s">
        <v>328</v>
      </c>
      <c r="C154" s="85" t="s">
        <v>87</v>
      </c>
      <c r="D154" s="87">
        <v>0.6</v>
      </c>
      <c r="E154" s="87"/>
      <c r="F154" s="87">
        <v>0.6</v>
      </c>
      <c r="G154" s="88" t="s">
        <v>329</v>
      </c>
      <c r="H154" s="128" t="s">
        <v>70</v>
      </c>
      <c r="I154" s="85">
        <v>36</v>
      </c>
      <c r="J154" s="94" t="s">
        <v>330</v>
      </c>
      <c r="K154" s="112" t="s">
        <v>331</v>
      </c>
      <c r="L154" s="94" t="s">
        <v>66</v>
      </c>
      <c r="M154" s="113"/>
      <c r="N154" s="113"/>
      <c r="O154" s="94"/>
      <c r="P154" s="113"/>
      <c r="Q154" s="113"/>
      <c r="R154" s="113"/>
      <c r="S154" s="113"/>
      <c r="T154" s="113"/>
      <c r="U154" s="113"/>
      <c r="V154" s="113"/>
      <c r="W154" s="113"/>
      <c r="X154" s="113"/>
    </row>
    <row r="155" ht="29.4" hidden="1" customHeight="1" spans="1:24">
      <c r="A155" s="85">
        <v>90</v>
      </c>
      <c r="B155" s="86" t="s">
        <v>332</v>
      </c>
      <c r="C155" s="85" t="s">
        <v>87</v>
      </c>
      <c r="D155" s="87">
        <f t="shared" si="4"/>
        <v>4</v>
      </c>
      <c r="E155" s="87"/>
      <c r="F155" s="87">
        <v>4</v>
      </c>
      <c r="G155" s="88" t="s">
        <v>333</v>
      </c>
      <c r="H155" s="128" t="s">
        <v>70</v>
      </c>
      <c r="I155" s="85" t="s">
        <v>334</v>
      </c>
      <c r="J155" s="94"/>
      <c r="K155" s="112" t="s">
        <v>83</v>
      </c>
      <c r="L155" s="94" t="s">
        <v>66</v>
      </c>
      <c r="M155" s="113">
        <v>2018</v>
      </c>
      <c r="N155" s="113"/>
      <c r="O155" s="94"/>
      <c r="P155" s="113"/>
      <c r="Q155" s="113"/>
      <c r="R155" s="113"/>
      <c r="S155" s="113"/>
      <c r="T155" s="113"/>
      <c r="U155" s="113"/>
      <c r="V155" s="113"/>
      <c r="W155" s="113"/>
      <c r="X155" s="113"/>
    </row>
    <row r="156" ht="30" hidden="1" customHeight="1" spans="1:24">
      <c r="A156" s="85">
        <v>91</v>
      </c>
      <c r="B156" s="86" t="s">
        <v>335</v>
      </c>
      <c r="C156" s="85" t="s">
        <v>87</v>
      </c>
      <c r="D156" s="87">
        <f t="shared" si="4"/>
        <v>0.24</v>
      </c>
      <c r="E156" s="87"/>
      <c r="F156" s="87">
        <v>0.24</v>
      </c>
      <c r="G156" s="88" t="s">
        <v>159</v>
      </c>
      <c r="H156" s="88" t="s">
        <v>117</v>
      </c>
      <c r="I156" s="85">
        <v>13</v>
      </c>
      <c r="J156" s="94">
        <v>63</v>
      </c>
      <c r="K156" s="112" t="s">
        <v>83</v>
      </c>
      <c r="L156" s="94" t="s">
        <v>112</v>
      </c>
      <c r="M156" s="113">
        <v>2017</v>
      </c>
      <c r="N156" s="113"/>
      <c r="O156" s="94"/>
      <c r="P156" s="113"/>
      <c r="Q156" s="113"/>
      <c r="R156" s="113"/>
      <c r="S156" s="113"/>
      <c r="T156" s="113"/>
      <c r="U156" s="113"/>
      <c r="V156" s="113"/>
      <c r="W156" s="113"/>
      <c r="X156" s="113"/>
    </row>
    <row r="157" ht="30" hidden="1" customHeight="1" spans="1:24">
      <c r="A157" s="85">
        <v>92</v>
      </c>
      <c r="B157" s="86" t="s">
        <v>336</v>
      </c>
      <c r="C157" s="85" t="s">
        <v>337</v>
      </c>
      <c r="D157" s="87">
        <f t="shared" si="4"/>
        <v>6.26</v>
      </c>
      <c r="E157" s="87"/>
      <c r="F157" s="87">
        <v>6.26</v>
      </c>
      <c r="G157" s="94" t="s">
        <v>338</v>
      </c>
      <c r="H157" s="94" t="s">
        <v>73</v>
      </c>
      <c r="I157" s="85">
        <v>59</v>
      </c>
      <c r="J157" s="94">
        <v>40</v>
      </c>
      <c r="K157" s="112" t="s">
        <v>83</v>
      </c>
      <c r="L157" s="94" t="s">
        <v>112</v>
      </c>
      <c r="M157" s="113">
        <v>2017</v>
      </c>
      <c r="N157" s="113"/>
      <c r="O157" s="94"/>
      <c r="P157" s="113"/>
      <c r="Q157" s="113"/>
      <c r="R157" s="113"/>
      <c r="S157" s="113"/>
      <c r="T157" s="113"/>
      <c r="U157" s="113"/>
      <c r="V157" s="113"/>
      <c r="W157" s="113"/>
      <c r="X157" s="113"/>
    </row>
    <row r="158" ht="19.5" hidden="1" customHeight="1" spans="1:24">
      <c r="A158" s="85">
        <v>93</v>
      </c>
      <c r="B158" s="103" t="s">
        <v>339</v>
      </c>
      <c r="C158" s="85" t="s">
        <v>87</v>
      </c>
      <c r="D158" s="87">
        <v>0.32</v>
      </c>
      <c r="E158" s="87"/>
      <c r="F158" s="87">
        <v>0.32</v>
      </c>
      <c r="G158" s="88" t="s">
        <v>159</v>
      </c>
      <c r="H158" s="88" t="s">
        <v>117</v>
      </c>
      <c r="I158" s="85">
        <v>7</v>
      </c>
      <c r="J158" s="94">
        <v>200</v>
      </c>
      <c r="K158" s="112" t="s">
        <v>211</v>
      </c>
      <c r="L158" s="94" t="s">
        <v>66</v>
      </c>
      <c r="M158" s="113"/>
      <c r="N158" s="113"/>
      <c r="O158" s="94"/>
      <c r="P158" s="113"/>
      <c r="Q158" s="113"/>
      <c r="R158" s="113"/>
      <c r="S158" s="113"/>
      <c r="T158" s="113"/>
      <c r="U158" s="113"/>
      <c r="V158" s="113"/>
      <c r="W158" s="113"/>
      <c r="X158" s="113"/>
    </row>
    <row r="159" ht="30" hidden="1" customHeight="1" spans="1:24">
      <c r="A159" s="85">
        <v>94</v>
      </c>
      <c r="B159" s="103" t="s">
        <v>340</v>
      </c>
      <c r="C159" s="85" t="s">
        <v>87</v>
      </c>
      <c r="D159" s="87">
        <v>3.74</v>
      </c>
      <c r="E159" s="87"/>
      <c r="F159" s="87">
        <v>3.74</v>
      </c>
      <c r="G159" s="88" t="s">
        <v>159</v>
      </c>
      <c r="H159" s="88" t="s">
        <v>73</v>
      </c>
      <c r="I159" s="85">
        <v>22</v>
      </c>
      <c r="J159" s="94">
        <v>1053</v>
      </c>
      <c r="K159" s="112" t="s">
        <v>341</v>
      </c>
      <c r="L159" s="94" t="s">
        <v>66</v>
      </c>
      <c r="M159" s="113"/>
      <c r="N159" s="113"/>
      <c r="O159" s="94"/>
      <c r="P159" s="113"/>
      <c r="Q159" s="113"/>
      <c r="R159" s="113"/>
      <c r="S159" s="113"/>
      <c r="T159" s="113"/>
      <c r="U159" s="113"/>
      <c r="V159" s="113"/>
      <c r="W159" s="113"/>
      <c r="X159" s="113"/>
    </row>
    <row r="160" ht="30" hidden="1" customHeight="1" spans="1:24">
      <c r="A160" s="85">
        <v>95</v>
      </c>
      <c r="B160" s="103" t="s">
        <v>342</v>
      </c>
      <c r="C160" s="85" t="s">
        <v>87</v>
      </c>
      <c r="D160" s="87">
        <v>5.57</v>
      </c>
      <c r="E160" s="87"/>
      <c r="F160" s="87">
        <v>5.57</v>
      </c>
      <c r="G160" s="88" t="s">
        <v>159</v>
      </c>
      <c r="H160" s="88" t="s">
        <v>343</v>
      </c>
      <c r="I160" s="85"/>
      <c r="J160" s="94"/>
      <c r="K160" s="112" t="s">
        <v>344</v>
      </c>
      <c r="L160" s="94" t="s">
        <v>66</v>
      </c>
      <c r="M160" s="113"/>
      <c r="N160" s="113"/>
      <c r="O160" s="94"/>
      <c r="P160" s="113"/>
      <c r="Q160" s="113"/>
      <c r="R160" s="113"/>
      <c r="S160" s="113"/>
      <c r="T160" s="113"/>
      <c r="U160" s="113"/>
      <c r="V160" s="113"/>
      <c r="W160" s="113"/>
      <c r="X160" s="113"/>
    </row>
    <row r="161" s="51" customFormat="1" ht="20.1" hidden="1" customHeight="1" spans="1:24">
      <c r="A161" s="85"/>
      <c r="B161" s="102" t="s">
        <v>166</v>
      </c>
      <c r="C161" s="95" t="s">
        <v>87</v>
      </c>
      <c r="D161" s="98">
        <v>4.01</v>
      </c>
      <c r="E161" s="98"/>
      <c r="F161" s="98">
        <v>4.01</v>
      </c>
      <c r="G161" s="99" t="s">
        <v>159</v>
      </c>
      <c r="H161" s="99" t="s">
        <v>168</v>
      </c>
      <c r="I161" s="95">
        <v>21</v>
      </c>
      <c r="J161" s="100"/>
      <c r="K161" s="117"/>
      <c r="L161" s="100"/>
      <c r="M161" s="116"/>
      <c r="N161" s="116"/>
      <c r="O161" s="100"/>
      <c r="P161" s="116"/>
      <c r="Q161" s="116"/>
      <c r="R161" s="116"/>
      <c r="S161" s="116"/>
      <c r="T161" s="116"/>
      <c r="U161" s="116"/>
      <c r="V161" s="116"/>
      <c r="W161" s="116"/>
      <c r="X161" s="116"/>
    </row>
    <row r="162" s="51" customFormat="1" ht="20.1" hidden="1" customHeight="1" spans="1:24">
      <c r="A162" s="85"/>
      <c r="B162" s="102" t="s">
        <v>68</v>
      </c>
      <c r="C162" s="95" t="s">
        <v>87</v>
      </c>
      <c r="D162" s="98">
        <v>1.56</v>
      </c>
      <c r="E162" s="98"/>
      <c r="F162" s="98">
        <v>1.56</v>
      </c>
      <c r="G162" s="99" t="s">
        <v>159</v>
      </c>
      <c r="H162" s="99" t="s">
        <v>70</v>
      </c>
      <c r="I162" s="95">
        <v>28</v>
      </c>
      <c r="J162" s="100"/>
      <c r="K162" s="117"/>
      <c r="L162" s="100"/>
      <c r="M162" s="116"/>
      <c r="N162" s="116"/>
      <c r="O162" s="100"/>
      <c r="P162" s="116"/>
      <c r="Q162" s="116"/>
      <c r="R162" s="116"/>
      <c r="S162" s="116"/>
      <c r="T162" s="116"/>
      <c r="U162" s="116"/>
      <c r="V162" s="116"/>
      <c r="W162" s="116"/>
      <c r="X162" s="116"/>
    </row>
    <row r="163" ht="30" hidden="1" customHeight="1" spans="1:24">
      <c r="A163" s="85">
        <v>96</v>
      </c>
      <c r="B163" s="86" t="s">
        <v>345</v>
      </c>
      <c r="C163" s="85" t="s">
        <v>87</v>
      </c>
      <c r="D163" s="87">
        <f>E163+F163</f>
        <v>0.87</v>
      </c>
      <c r="E163" s="87"/>
      <c r="F163" s="87">
        <v>0.87</v>
      </c>
      <c r="G163" s="94" t="s">
        <v>346</v>
      </c>
      <c r="H163" s="94" t="s">
        <v>82</v>
      </c>
      <c r="I163" s="125">
        <v>15</v>
      </c>
      <c r="J163" s="93" t="s">
        <v>347</v>
      </c>
      <c r="K163" s="112" t="s">
        <v>211</v>
      </c>
      <c r="L163" s="94" t="s">
        <v>66</v>
      </c>
      <c r="M163" s="113"/>
      <c r="N163" s="113"/>
      <c r="O163" s="94"/>
      <c r="P163" s="113"/>
      <c r="Q163" s="113"/>
      <c r="R163" s="113"/>
      <c r="S163" s="113"/>
      <c r="T163" s="113"/>
      <c r="U163" s="113"/>
      <c r="V163" s="113"/>
      <c r="W163" s="113"/>
      <c r="X163" s="113"/>
    </row>
    <row r="164" ht="24" hidden="1" spans="1:24">
      <c r="A164" s="85">
        <v>97</v>
      </c>
      <c r="B164" s="86" t="s">
        <v>348</v>
      </c>
      <c r="C164" s="85" t="s">
        <v>87</v>
      </c>
      <c r="D164" s="87">
        <v>1.18</v>
      </c>
      <c r="E164" s="87"/>
      <c r="F164" s="87">
        <v>1.18</v>
      </c>
      <c r="G164" s="94" t="s">
        <v>159</v>
      </c>
      <c r="H164" s="94" t="s">
        <v>82</v>
      </c>
      <c r="I164" s="85">
        <v>45</v>
      </c>
      <c r="J164" s="94" t="s">
        <v>349</v>
      </c>
      <c r="K164" s="112" t="s">
        <v>211</v>
      </c>
      <c r="L164" s="94" t="s">
        <v>66</v>
      </c>
      <c r="M164" s="113"/>
      <c r="N164" s="113"/>
      <c r="O164" s="94"/>
      <c r="P164" s="113"/>
      <c r="Q164" s="113"/>
      <c r="R164" s="113"/>
      <c r="S164" s="113"/>
      <c r="T164" s="113"/>
      <c r="U164" s="113"/>
      <c r="V164" s="113"/>
      <c r="W164" s="113"/>
      <c r="X164" s="113"/>
    </row>
    <row r="165" ht="40.2" hidden="1" customHeight="1" spans="1:24">
      <c r="A165" s="85">
        <v>98</v>
      </c>
      <c r="B165" s="86" t="s">
        <v>350</v>
      </c>
      <c r="C165" s="93" t="s">
        <v>87</v>
      </c>
      <c r="D165" s="127">
        <v>0.72</v>
      </c>
      <c r="E165" s="127"/>
      <c r="F165" s="127">
        <v>0.72</v>
      </c>
      <c r="G165" s="94" t="s">
        <v>351</v>
      </c>
      <c r="H165" s="88" t="s">
        <v>76</v>
      </c>
      <c r="I165" s="93"/>
      <c r="J165" s="93" t="s">
        <v>352</v>
      </c>
      <c r="K165" s="112" t="s">
        <v>353</v>
      </c>
      <c r="L165" s="94" t="s">
        <v>112</v>
      </c>
      <c r="M165" s="125"/>
      <c r="N165" s="113"/>
      <c r="O165" s="94"/>
      <c r="P165" s="113"/>
      <c r="Q165" s="113"/>
      <c r="R165" s="113"/>
      <c r="S165" s="113"/>
      <c r="T165" s="113"/>
      <c r="U165" s="113"/>
      <c r="V165" s="113"/>
      <c r="W165" s="113"/>
      <c r="X165" s="113"/>
    </row>
    <row r="166" ht="25.05" customHeight="1" spans="1:24">
      <c r="A166" s="85">
        <v>99</v>
      </c>
      <c r="B166" s="103" t="s">
        <v>123</v>
      </c>
      <c r="C166" s="85"/>
      <c r="D166" s="87">
        <f>+SUM(D167:D176)</f>
        <v>145</v>
      </c>
      <c r="E166" s="87"/>
      <c r="F166" s="87">
        <f>+SUM(F167:F176)</f>
        <v>145</v>
      </c>
      <c r="G166" s="99" t="s">
        <v>354</v>
      </c>
      <c r="H166" s="88" t="s">
        <v>355</v>
      </c>
      <c r="I166" s="85"/>
      <c r="J166" s="94"/>
      <c r="K166" s="112" t="s">
        <v>356</v>
      </c>
      <c r="L166" s="94" t="s">
        <v>66</v>
      </c>
      <c r="M166" s="113"/>
      <c r="N166" s="113"/>
      <c r="O166" s="94"/>
      <c r="P166" s="113"/>
      <c r="Q166" s="113"/>
      <c r="R166" s="113"/>
      <c r="S166" s="113"/>
      <c r="T166" s="113"/>
      <c r="U166" s="113"/>
      <c r="V166" s="113"/>
      <c r="W166" s="113"/>
      <c r="X166" s="113"/>
    </row>
    <row r="167" s="51" customFormat="1" ht="28.2" hidden="1" customHeight="1" spans="1:24">
      <c r="A167" s="95"/>
      <c r="B167" s="131" t="s">
        <v>103</v>
      </c>
      <c r="C167" s="95"/>
      <c r="D167" s="98">
        <v>10</v>
      </c>
      <c r="E167" s="98"/>
      <c r="F167" s="98">
        <v>10</v>
      </c>
      <c r="G167" s="99" t="s">
        <v>357</v>
      </c>
      <c r="H167" s="99" t="s">
        <v>105</v>
      </c>
      <c r="I167" s="95"/>
      <c r="J167" s="100"/>
      <c r="K167" s="117"/>
      <c r="L167" s="100"/>
      <c r="M167" s="116"/>
      <c r="N167" s="116"/>
      <c r="O167" s="100"/>
      <c r="P167" s="116"/>
      <c r="Q167" s="116"/>
      <c r="R167" s="116"/>
      <c r="S167" s="116"/>
      <c r="T167" s="116"/>
      <c r="U167" s="116"/>
      <c r="V167" s="116"/>
      <c r="W167" s="116"/>
      <c r="X167" s="116"/>
    </row>
    <row r="168" s="51" customFormat="1" ht="28.2" hidden="1" customHeight="1" spans="1:24">
      <c r="A168" s="95"/>
      <c r="B168" s="131" t="s">
        <v>74</v>
      </c>
      <c r="C168" s="95"/>
      <c r="D168" s="98">
        <v>10</v>
      </c>
      <c r="E168" s="98"/>
      <c r="F168" s="98">
        <v>10</v>
      </c>
      <c r="G168" s="99" t="s">
        <v>358</v>
      </c>
      <c r="H168" s="99" t="s">
        <v>76</v>
      </c>
      <c r="I168" s="95"/>
      <c r="J168" s="100"/>
      <c r="K168" s="117"/>
      <c r="L168" s="100"/>
      <c r="M168" s="116"/>
      <c r="N168" s="116"/>
      <c r="O168" s="100"/>
      <c r="P168" s="116"/>
      <c r="Q168" s="116"/>
      <c r="R168" s="116"/>
      <c r="S168" s="116"/>
      <c r="T168" s="116"/>
      <c r="U168" s="116"/>
      <c r="V168" s="116"/>
      <c r="W168" s="116"/>
      <c r="X168" s="116"/>
    </row>
    <row r="169" s="51" customFormat="1" ht="28.2" hidden="1" customHeight="1" spans="1:24">
      <c r="A169" s="95"/>
      <c r="B169" s="131" t="s">
        <v>166</v>
      </c>
      <c r="C169" s="95"/>
      <c r="D169" s="98">
        <v>10</v>
      </c>
      <c r="E169" s="98"/>
      <c r="F169" s="98">
        <v>10</v>
      </c>
      <c r="G169" s="99" t="s">
        <v>359</v>
      </c>
      <c r="H169" s="99" t="s">
        <v>168</v>
      </c>
      <c r="I169" s="95"/>
      <c r="J169" s="100"/>
      <c r="K169" s="117"/>
      <c r="L169" s="100"/>
      <c r="M169" s="116"/>
      <c r="N169" s="116"/>
      <c r="O169" s="100"/>
      <c r="P169" s="116"/>
      <c r="Q169" s="116"/>
      <c r="R169" s="116"/>
      <c r="S169" s="116"/>
      <c r="T169" s="116"/>
      <c r="U169" s="116"/>
      <c r="V169" s="116"/>
      <c r="W169" s="116"/>
      <c r="X169" s="116"/>
    </row>
    <row r="170" s="51" customFormat="1" ht="28.2" hidden="1" customHeight="1" spans="1:24">
      <c r="A170" s="95"/>
      <c r="B170" s="131" t="s">
        <v>68</v>
      </c>
      <c r="C170" s="95"/>
      <c r="D170" s="98">
        <v>15</v>
      </c>
      <c r="E170" s="98"/>
      <c r="F170" s="98">
        <v>15</v>
      </c>
      <c r="G170" s="99" t="s">
        <v>360</v>
      </c>
      <c r="H170" s="99" t="s">
        <v>70</v>
      </c>
      <c r="I170" s="95"/>
      <c r="J170" s="100"/>
      <c r="K170" s="117"/>
      <c r="L170" s="100"/>
      <c r="M170" s="116"/>
      <c r="N170" s="116"/>
      <c r="O170" s="100"/>
      <c r="P170" s="116"/>
      <c r="Q170" s="116"/>
      <c r="R170" s="116"/>
      <c r="S170" s="116"/>
      <c r="T170" s="116"/>
      <c r="U170" s="116"/>
      <c r="V170" s="116"/>
      <c r="W170" s="116"/>
      <c r="X170" s="116"/>
    </row>
    <row r="171" s="51" customFormat="1" ht="28.2" hidden="1" customHeight="1" spans="1:24">
      <c r="A171" s="95"/>
      <c r="B171" s="131" t="s">
        <v>71</v>
      </c>
      <c r="C171" s="95"/>
      <c r="D171" s="98">
        <v>10</v>
      </c>
      <c r="E171" s="98"/>
      <c r="F171" s="98">
        <v>10</v>
      </c>
      <c r="G171" s="99" t="s">
        <v>361</v>
      </c>
      <c r="H171" s="99" t="s">
        <v>73</v>
      </c>
      <c r="I171" s="95"/>
      <c r="J171" s="100"/>
      <c r="K171" s="117"/>
      <c r="L171" s="100"/>
      <c r="M171" s="116"/>
      <c r="N171" s="116"/>
      <c r="O171" s="100"/>
      <c r="P171" s="116"/>
      <c r="Q171" s="116"/>
      <c r="R171" s="116"/>
      <c r="S171" s="116"/>
      <c r="T171" s="116"/>
      <c r="U171" s="116"/>
      <c r="V171" s="116"/>
      <c r="W171" s="116"/>
      <c r="X171" s="116"/>
    </row>
    <row r="172" s="51" customFormat="1" ht="28.2" hidden="1" customHeight="1" spans="1:24">
      <c r="A172" s="95"/>
      <c r="B172" s="131" t="s">
        <v>189</v>
      </c>
      <c r="C172" s="95"/>
      <c r="D172" s="98">
        <v>5</v>
      </c>
      <c r="E172" s="98"/>
      <c r="F172" s="98">
        <v>5</v>
      </c>
      <c r="G172" s="99" t="s">
        <v>362</v>
      </c>
      <c r="H172" s="99" t="s">
        <v>56</v>
      </c>
      <c r="I172" s="95"/>
      <c r="J172" s="100"/>
      <c r="K172" s="117"/>
      <c r="L172" s="100"/>
      <c r="M172" s="116"/>
      <c r="N172" s="116"/>
      <c r="O172" s="100"/>
      <c r="P172" s="116"/>
      <c r="Q172" s="116"/>
      <c r="R172" s="116"/>
      <c r="S172" s="116"/>
      <c r="T172" s="116"/>
      <c r="U172" s="116"/>
      <c r="V172" s="116"/>
      <c r="W172" s="116"/>
      <c r="X172" s="116"/>
    </row>
    <row r="173" s="51" customFormat="1" ht="28.2" hidden="1" customHeight="1" spans="1:24">
      <c r="A173" s="95"/>
      <c r="B173" s="131" t="s">
        <v>100</v>
      </c>
      <c r="C173" s="95"/>
      <c r="D173" s="98">
        <v>60</v>
      </c>
      <c r="E173" s="98"/>
      <c r="F173" s="98">
        <v>60</v>
      </c>
      <c r="G173" s="99" t="s">
        <v>363</v>
      </c>
      <c r="H173" s="99" t="s">
        <v>82</v>
      </c>
      <c r="I173" s="95"/>
      <c r="J173" s="100"/>
      <c r="K173" s="117"/>
      <c r="L173" s="100"/>
      <c r="M173" s="116"/>
      <c r="N173" s="116"/>
      <c r="O173" s="100"/>
      <c r="P173" s="116"/>
      <c r="Q173" s="116"/>
      <c r="R173" s="116"/>
      <c r="S173" s="116"/>
      <c r="T173" s="116"/>
      <c r="U173" s="116"/>
      <c r="V173" s="116"/>
      <c r="W173" s="116"/>
      <c r="X173" s="116"/>
    </row>
    <row r="174" s="51" customFormat="1" ht="25.05" customHeight="1" spans="1:24">
      <c r="A174" s="95"/>
      <c r="B174" s="131" t="s">
        <v>98</v>
      </c>
      <c r="C174" s="95"/>
      <c r="D174" s="98">
        <v>15</v>
      </c>
      <c r="E174" s="98"/>
      <c r="F174" s="98">
        <v>15</v>
      </c>
      <c r="G174" s="99" t="s">
        <v>364</v>
      </c>
      <c r="H174" s="99" t="s">
        <v>79</v>
      </c>
      <c r="I174" s="95"/>
      <c r="J174" s="100"/>
      <c r="K174" s="117"/>
      <c r="L174" s="100"/>
      <c r="M174" s="116"/>
      <c r="N174" s="116"/>
      <c r="O174" s="100"/>
      <c r="P174" s="116"/>
      <c r="Q174" s="116"/>
      <c r="R174" s="116"/>
      <c r="S174" s="116"/>
      <c r="T174" s="116"/>
      <c r="U174" s="116"/>
      <c r="V174" s="116"/>
      <c r="W174" s="116"/>
      <c r="X174" s="116"/>
    </row>
    <row r="175" s="51" customFormat="1" ht="28.2" hidden="1" customHeight="1" spans="1:24">
      <c r="A175" s="95"/>
      <c r="B175" s="131" t="s">
        <v>365</v>
      </c>
      <c r="C175" s="95"/>
      <c r="D175" s="98">
        <v>5</v>
      </c>
      <c r="E175" s="98"/>
      <c r="F175" s="98">
        <v>5</v>
      </c>
      <c r="G175" s="99" t="s">
        <v>366</v>
      </c>
      <c r="H175" s="99" t="s">
        <v>111</v>
      </c>
      <c r="I175" s="95"/>
      <c r="J175" s="100"/>
      <c r="K175" s="117"/>
      <c r="L175" s="100"/>
      <c r="M175" s="116"/>
      <c r="N175" s="116"/>
      <c r="O175" s="100"/>
      <c r="P175" s="116"/>
      <c r="Q175" s="116"/>
      <c r="R175" s="116"/>
      <c r="S175" s="116"/>
      <c r="T175" s="116"/>
      <c r="U175" s="116"/>
      <c r="V175" s="116"/>
      <c r="W175" s="116"/>
      <c r="X175" s="116"/>
    </row>
    <row r="176" s="51" customFormat="1" ht="28.2" hidden="1" customHeight="1" spans="1:24">
      <c r="A176" s="95"/>
      <c r="B176" s="131" t="s">
        <v>367</v>
      </c>
      <c r="C176" s="95"/>
      <c r="D176" s="98">
        <v>5</v>
      </c>
      <c r="E176" s="98"/>
      <c r="F176" s="98">
        <v>5</v>
      </c>
      <c r="G176" s="99" t="s">
        <v>368</v>
      </c>
      <c r="H176" s="99" t="s">
        <v>117</v>
      </c>
      <c r="I176" s="95"/>
      <c r="J176" s="100"/>
      <c r="K176" s="117"/>
      <c r="L176" s="100"/>
      <c r="M176" s="116"/>
      <c r="N176" s="116"/>
      <c r="O176" s="100"/>
      <c r="P176" s="116"/>
      <c r="Q176" s="116"/>
      <c r="R176" s="116"/>
      <c r="S176" s="116"/>
      <c r="T176" s="116"/>
      <c r="U176" s="116"/>
      <c r="V176" s="116"/>
      <c r="W176" s="116"/>
      <c r="X176" s="116"/>
    </row>
    <row r="177" ht="19.05" customHeight="1" spans="1:24">
      <c r="A177" s="89" t="s">
        <v>195</v>
      </c>
      <c r="B177" s="90" t="s">
        <v>369</v>
      </c>
      <c r="C177" s="85"/>
      <c r="D177" s="87"/>
      <c r="E177" s="87"/>
      <c r="F177" s="87"/>
      <c r="G177" s="88"/>
      <c r="H177" s="88"/>
      <c r="I177" s="85"/>
      <c r="J177" s="94"/>
      <c r="K177" s="94"/>
      <c r="L177" s="94"/>
      <c r="M177" s="113"/>
      <c r="N177" s="113"/>
      <c r="O177" s="94"/>
      <c r="P177" s="113"/>
      <c r="Q177" s="113"/>
      <c r="R177" s="113"/>
      <c r="S177" s="113"/>
      <c r="T177" s="113"/>
      <c r="U177" s="113"/>
      <c r="V177" s="113"/>
      <c r="W177" s="113"/>
      <c r="X177" s="113"/>
    </row>
    <row r="178" ht="29.4" hidden="1" customHeight="1" spans="1:24">
      <c r="A178" s="85">
        <v>100</v>
      </c>
      <c r="B178" s="86" t="s">
        <v>370</v>
      </c>
      <c r="C178" s="85" t="s">
        <v>137</v>
      </c>
      <c r="D178" s="87">
        <f>E178+F178</f>
        <v>1</v>
      </c>
      <c r="E178" s="87"/>
      <c r="F178" s="87">
        <v>1</v>
      </c>
      <c r="G178" s="88" t="s">
        <v>159</v>
      </c>
      <c r="H178" s="88" t="s">
        <v>111</v>
      </c>
      <c r="I178" s="85">
        <v>18</v>
      </c>
      <c r="J178" s="94" t="s">
        <v>371</v>
      </c>
      <c r="K178" s="112" t="s">
        <v>83</v>
      </c>
      <c r="L178" s="94" t="s">
        <v>112</v>
      </c>
      <c r="M178" s="113"/>
      <c r="N178" s="113"/>
      <c r="O178" s="94"/>
      <c r="P178" s="113"/>
      <c r="Q178" s="113"/>
      <c r="R178" s="113"/>
      <c r="S178" s="113"/>
      <c r="T178" s="113"/>
      <c r="U178" s="113"/>
      <c r="V178" s="113"/>
      <c r="W178" s="113"/>
      <c r="X178" s="113"/>
    </row>
    <row r="179" ht="29.4" hidden="1" customHeight="1" spans="1:24">
      <c r="A179" s="85">
        <v>101</v>
      </c>
      <c r="B179" s="86" t="s">
        <v>372</v>
      </c>
      <c r="C179" s="85" t="s">
        <v>137</v>
      </c>
      <c r="D179" s="87">
        <f>E179+F179</f>
        <v>1</v>
      </c>
      <c r="E179" s="87"/>
      <c r="F179" s="87">
        <v>1</v>
      </c>
      <c r="G179" s="94" t="s">
        <v>159</v>
      </c>
      <c r="H179" s="94" t="s">
        <v>117</v>
      </c>
      <c r="I179" s="85"/>
      <c r="J179" s="94"/>
      <c r="K179" s="112" t="s">
        <v>83</v>
      </c>
      <c r="L179" s="94" t="s">
        <v>112</v>
      </c>
      <c r="M179" s="113">
        <v>2017</v>
      </c>
      <c r="N179" s="113"/>
      <c r="O179" s="94"/>
      <c r="P179" s="113"/>
      <c r="Q179" s="113"/>
      <c r="R179" s="113"/>
      <c r="S179" s="113"/>
      <c r="T179" s="113"/>
      <c r="U179" s="113"/>
      <c r="V179" s="113"/>
      <c r="W179" s="113"/>
      <c r="X179" s="113"/>
    </row>
    <row r="180" ht="29.4" hidden="1" customHeight="1" spans="1:24">
      <c r="A180" s="85">
        <v>102</v>
      </c>
      <c r="B180" s="86" t="s">
        <v>373</v>
      </c>
      <c r="C180" s="85" t="s">
        <v>137</v>
      </c>
      <c r="D180" s="87">
        <f>E180+F180</f>
        <v>2.18</v>
      </c>
      <c r="E180" s="87"/>
      <c r="F180" s="87">
        <v>2.18</v>
      </c>
      <c r="G180" s="94" t="s">
        <v>159</v>
      </c>
      <c r="H180" s="88" t="s">
        <v>76</v>
      </c>
      <c r="I180" s="85"/>
      <c r="J180" s="94"/>
      <c r="K180" s="112" t="s">
        <v>83</v>
      </c>
      <c r="L180" s="94" t="s">
        <v>112</v>
      </c>
      <c r="M180" s="113"/>
      <c r="N180" s="113"/>
      <c r="O180" s="94"/>
      <c r="P180" s="113"/>
      <c r="Q180" s="113"/>
      <c r="R180" s="113"/>
      <c r="S180" s="113"/>
      <c r="T180" s="113"/>
      <c r="U180" s="113"/>
      <c r="V180" s="113"/>
      <c r="W180" s="113"/>
      <c r="X180" s="113"/>
    </row>
    <row r="181" ht="19.05" customHeight="1" spans="1:24">
      <c r="A181" s="85">
        <v>103</v>
      </c>
      <c r="B181" s="86" t="s">
        <v>374</v>
      </c>
      <c r="C181" s="85" t="s">
        <v>137</v>
      </c>
      <c r="D181" s="87">
        <f t="shared" ref="D181:D187" si="5">E181+F181</f>
        <v>1.29</v>
      </c>
      <c r="E181" s="87"/>
      <c r="F181" s="87">
        <v>1.29</v>
      </c>
      <c r="G181" s="94" t="s">
        <v>55</v>
      </c>
      <c r="H181" s="94" t="s">
        <v>79</v>
      </c>
      <c r="I181" s="85"/>
      <c r="J181" s="94"/>
      <c r="K181" s="112" t="s">
        <v>83</v>
      </c>
      <c r="L181" s="94" t="s">
        <v>112</v>
      </c>
      <c r="M181" s="113"/>
      <c r="N181" s="113"/>
      <c r="O181" s="94"/>
      <c r="P181" s="113"/>
      <c r="Q181" s="113"/>
      <c r="R181" s="113"/>
      <c r="S181" s="113"/>
      <c r="T181" s="113"/>
      <c r="U181" s="113"/>
      <c r="V181" s="113"/>
      <c r="W181" s="113"/>
      <c r="X181" s="113"/>
    </row>
    <row r="182" ht="29.4" hidden="1" customHeight="1" spans="1:24">
      <c r="A182" s="85">
        <v>104</v>
      </c>
      <c r="B182" s="86" t="s">
        <v>375</v>
      </c>
      <c r="C182" s="93" t="s">
        <v>137</v>
      </c>
      <c r="D182" s="87">
        <f t="shared" si="5"/>
        <v>1.3</v>
      </c>
      <c r="E182" s="87"/>
      <c r="F182" s="127">
        <v>1.3</v>
      </c>
      <c r="G182" s="125" t="s">
        <v>376</v>
      </c>
      <c r="H182" s="88" t="s">
        <v>82</v>
      </c>
      <c r="I182" s="125">
        <v>1</v>
      </c>
      <c r="J182" s="93" t="s">
        <v>377</v>
      </c>
      <c r="K182" s="112" t="s">
        <v>83</v>
      </c>
      <c r="L182" s="94" t="s">
        <v>112</v>
      </c>
      <c r="M182" s="113"/>
      <c r="N182" s="113"/>
      <c r="O182" s="94"/>
      <c r="P182" s="113"/>
      <c r="Q182" s="113"/>
      <c r="R182" s="113"/>
      <c r="S182" s="113"/>
      <c r="T182" s="113"/>
      <c r="U182" s="113"/>
      <c r="V182" s="113"/>
      <c r="W182" s="113"/>
      <c r="X182" s="113"/>
    </row>
    <row r="183" ht="29.4" hidden="1" customHeight="1" spans="1:24">
      <c r="A183" s="85">
        <v>105</v>
      </c>
      <c r="B183" s="86" t="s">
        <v>378</v>
      </c>
      <c r="C183" s="85" t="s">
        <v>379</v>
      </c>
      <c r="D183" s="87">
        <f>+D184+D185</f>
        <v>0.84</v>
      </c>
      <c r="E183" s="87"/>
      <c r="F183" s="87">
        <f>+F184+F185</f>
        <v>0.84</v>
      </c>
      <c r="G183" s="94" t="s">
        <v>380</v>
      </c>
      <c r="H183" s="88" t="s">
        <v>82</v>
      </c>
      <c r="I183" s="94">
        <v>35</v>
      </c>
      <c r="J183" s="85" t="s">
        <v>381</v>
      </c>
      <c r="K183" s="112" t="s">
        <v>83</v>
      </c>
      <c r="L183" s="94" t="s">
        <v>112</v>
      </c>
      <c r="M183" s="113"/>
      <c r="N183" s="113"/>
      <c r="O183" s="94"/>
      <c r="P183" s="116"/>
      <c r="Q183" s="116"/>
      <c r="R183" s="113"/>
      <c r="S183" s="113"/>
      <c r="T183" s="113"/>
      <c r="U183" s="113"/>
      <c r="V183" s="113"/>
      <c r="W183" s="113"/>
      <c r="X183" s="113"/>
    </row>
    <row r="184" s="51" customFormat="1" ht="25.05" hidden="1" customHeight="1" spans="1:24">
      <c r="A184" s="95"/>
      <c r="B184" s="96" t="s">
        <v>382</v>
      </c>
      <c r="C184" s="95" t="s">
        <v>137</v>
      </c>
      <c r="D184" s="98">
        <v>0.6</v>
      </c>
      <c r="E184" s="98"/>
      <c r="F184" s="98">
        <v>0.6</v>
      </c>
      <c r="G184" s="100" t="s">
        <v>383</v>
      </c>
      <c r="H184" s="99" t="s">
        <v>82</v>
      </c>
      <c r="I184" s="100"/>
      <c r="J184" s="95"/>
      <c r="K184" s="117" t="s">
        <v>384</v>
      </c>
      <c r="L184" s="100"/>
      <c r="M184" s="116"/>
      <c r="N184" s="116"/>
      <c r="O184" s="100"/>
      <c r="P184" s="116"/>
      <c r="Q184" s="116"/>
      <c r="R184" s="116"/>
      <c r="S184" s="116"/>
      <c r="T184" s="116"/>
      <c r="U184" s="116"/>
      <c r="V184" s="116"/>
      <c r="W184" s="116"/>
      <c r="X184" s="116"/>
    </row>
    <row r="185" s="51" customFormat="1" ht="25.05" hidden="1" customHeight="1" spans="1:24">
      <c r="A185" s="95"/>
      <c r="B185" s="96" t="s">
        <v>385</v>
      </c>
      <c r="C185" s="95" t="s">
        <v>87</v>
      </c>
      <c r="D185" s="98">
        <v>0.24</v>
      </c>
      <c r="E185" s="98"/>
      <c r="F185" s="98">
        <v>0.24</v>
      </c>
      <c r="G185" s="100" t="s">
        <v>386</v>
      </c>
      <c r="H185" s="99" t="s">
        <v>82</v>
      </c>
      <c r="I185" s="100"/>
      <c r="J185" s="95"/>
      <c r="K185" s="117" t="s">
        <v>384</v>
      </c>
      <c r="L185" s="100"/>
      <c r="M185" s="116"/>
      <c r="N185" s="116"/>
      <c r="O185" s="100"/>
      <c r="P185" s="113"/>
      <c r="Q185" s="113"/>
      <c r="R185" s="116"/>
      <c r="S185" s="116"/>
      <c r="T185" s="116"/>
      <c r="U185" s="116"/>
      <c r="V185" s="116"/>
      <c r="W185" s="116"/>
      <c r="X185" s="116"/>
    </row>
    <row r="186" ht="30" hidden="1" customHeight="1" spans="1:24">
      <c r="A186" s="85">
        <v>106</v>
      </c>
      <c r="B186" s="86" t="s">
        <v>387</v>
      </c>
      <c r="C186" s="93" t="s">
        <v>137</v>
      </c>
      <c r="D186" s="127">
        <f t="shared" si="5"/>
        <v>4.1</v>
      </c>
      <c r="E186" s="127"/>
      <c r="F186" s="127">
        <v>4.1</v>
      </c>
      <c r="G186" s="125" t="s">
        <v>388</v>
      </c>
      <c r="H186" s="128" t="s">
        <v>168</v>
      </c>
      <c r="I186" s="93">
        <v>29</v>
      </c>
      <c r="J186" s="125"/>
      <c r="K186" s="112" t="s">
        <v>83</v>
      </c>
      <c r="L186" s="94" t="s">
        <v>112</v>
      </c>
      <c r="M186" s="125"/>
      <c r="N186" s="113"/>
      <c r="O186" s="94"/>
      <c r="P186" s="113"/>
      <c r="Q186" s="113"/>
      <c r="R186" s="113"/>
      <c r="S186" s="113"/>
      <c r="T186" s="113"/>
      <c r="U186" s="113"/>
      <c r="V186" s="113"/>
      <c r="W186" s="113"/>
      <c r="X186" s="113"/>
    </row>
    <row r="187" ht="25.05" customHeight="1" spans="1:24">
      <c r="A187" s="85">
        <v>107</v>
      </c>
      <c r="B187" s="86" t="s">
        <v>389</v>
      </c>
      <c r="C187" s="93" t="s">
        <v>137</v>
      </c>
      <c r="D187" s="127">
        <f t="shared" si="5"/>
        <v>2.07</v>
      </c>
      <c r="E187" s="127"/>
      <c r="F187" s="127">
        <v>2.07</v>
      </c>
      <c r="G187" s="125" t="s">
        <v>190</v>
      </c>
      <c r="H187" s="94" t="s">
        <v>79</v>
      </c>
      <c r="I187" s="93">
        <v>38</v>
      </c>
      <c r="J187" s="133" t="s">
        <v>390</v>
      </c>
      <c r="K187" s="112" t="s">
        <v>83</v>
      </c>
      <c r="L187" s="94" t="s">
        <v>112</v>
      </c>
      <c r="M187" s="125"/>
      <c r="N187" s="113"/>
      <c r="O187" s="94"/>
      <c r="P187" s="113"/>
      <c r="Q187" s="113"/>
      <c r="R187" s="113"/>
      <c r="S187" s="113"/>
      <c r="T187" s="113"/>
      <c r="U187" s="113"/>
      <c r="V187" s="113"/>
      <c r="W187" s="113"/>
      <c r="X187" s="113"/>
    </row>
    <row r="188" ht="39.9" hidden="1" customHeight="1" spans="1:24">
      <c r="A188" s="85">
        <v>108</v>
      </c>
      <c r="B188" s="86" t="s">
        <v>391</v>
      </c>
      <c r="C188" s="93" t="s">
        <v>137</v>
      </c>
      <c r="D188" s="127">
        <v>0.75</v>
      </c>
      <c r="E188" s="127"/>
      <c r="F188" s="127">
        <v>0.75</v>
      </c>
      <c r="G188" s="125" t="s">
        <v>159</v>
      </c>
      <c r="H188" s="128" t="s">
        <v>168</v>
      </c>
      <c r="I188" s="93">
        <v>29</v>
      </c>
      <c r="J188" s="93" t="s">
        <v>392</v>
      </c>
      <c r="K188" s="112" t="s">
        <v>393</v>
      </c>
      <c r="L188" s="94" t="s">
        <v>112</v>
      </c>
      <c r="M188" s="125"/>
      <c r="N188" s="113"/>
      <c r="O188" s="94"/>
      <c r="P188" s="113"/>
      <c r="Q188" s="113"/>
      <c r="R188" s="113"/>
      <c r="S188" s="113"/>
      <c r="T188" s="113"/>
      <c r="U188" s="113"/>
      <c r="V188" s="113"/>
      <c r="W188" s="113"/>
      <c r="X188" s="113"/>
    </row>
    <row r="189" ht="25.05" customHeight="1" spans="1:24">
      <c r="A189" s="85">
        <v>109</v>
      </c>
      <c r="B189" s="86" t="s">
        <v>394</v>
      </c>
      <c r="C189" s="93" t="s">
        <v>137</v>
      </c>
      <c r="D189" s="127">
        <v>8.11</v>
      </c>
      <c r="E189" s="127"/>
      <c r="F189" s="127">
        <v>8.11</v>
      </c>
      <c r="G189" s="94" t="s">
        <v>395</v>
      </c>
      <c r="H189" s="94" t="s">
        <v>79</v>
      </c>
      <c r="I189" s="93"/>
      <c r="J189" s="93"/>
      <c r="K189" s="112" t="s">
        <v>396</v>
      </c>
      <c r="L189" s="94" t="s">
        <v>112</v>
      </c>
      <c r="M189" s="125"/>
      <c r="N189" s="113"/>
      <c r="O189" s="94"/>
      <c r="P189" s="113"/>
      <c r="Q189" s="113"/>
      <c r="R189" s="113"/>
      <c r="S189" s="113"/>
      <c r="T189" s="113"/>
      <c r="U189" s="113"/>
      <c r="V189" s="113"/>
      <c r="W189" s="113"/>
      <c r="X189" s="113"/>
    </row>
    <row r="190" ht="19.5" hidden="1" customHeight="1" spans="1:24">
      <c r="A190" s="85">
        <v>110</v>
      </c>
      <c r="B190" s="86" t="s">
        <v>397</v>
      </c>
      <c r="C190" s="93" t="s">
        <v>137</v>
      </c>
      <c r="D190" s="127">
        <v>5.23</v>
      </c>
      <c r="E190" s="127"/>
      <c r="F190" s="127">
        <v>5.23</v>
      </c>
      <c r="G190" s="94" t="s">
        <v>159</v>
      </c>
      <c r="H190" s="94" t="s">
        <v>82</v>
      </c>
      <c r="I190" s="93" t="s">
        <v>398</v>
      </c>
      <c r="J190" s="93"/>
      <c r="K190" s="112" t="s">
        <v>211</v>
      </c>
      <c r="L190" s="94" t="s">
        <v>66</v>
      </c>
      <c r="M190" s="125"/>
      <c r="N190" s="113"/>
      <c r="O190" s="94"/>
      <c r="P190" s="113"/>
      <c r="Q190" s="113"/>
      <c r="R190" s="113"/>
      <c r="S190" s="113"/>
      <c r="T190" s="113"/>
      <c r="U190" s="113"/>
      <c r="V190" s="113"/>
      <c r="W190" s="113"/>
      <c r="X190" s="113"/>
    </row>
    <row r="191" ht="19.5" hidden="1" customHeight="1" spans="1:24">
      <c r="A191" s="85">
        <v>111</v>
      </c>
      <c r="B191" s="86" t="s">
        <v>399</v>
      </c>
      <c r="C191" s="93" t="s">
        <v>137</v>
      </c>
      <c r="D191" s="127">
        <v>5.28</v>
      </c>
      <c r="E191" s="127"/>
      <c r="F191" s="127">
        <v>5.28</v>
      </c>
      <c r="G191" s="94" t="s">
        <v>400</v>
      </c>
      <c r="H191" s="93" t="s">
        <v>111</v>
      </c>
      <c r="I191" s="93"/>
      <c r="J191" s="93"/>
      <c r="K191" s="112" t="s">
        <v>401</v>
      </c>
      <c r="L191" s="94" t="s">
        <v>66</v>
      </c>
      <c r="M191" s="125"/>
      <c r="N191" s="113"/>
      <c r="O191" s="94"/>
      <c r="P191" s="113"/>
      <c r="Q191" s="113"/>
      <c r="R191" s="113"/>
      <c r="S191" s="113"/>
      <c r="T191" s="113"/>
      <c r="U191" s="113"/>
      <c r="V191" s="113"/>
      <c r="W191" s="113"/>
      <c r="X191" s="113"/>
    </row>
    <row r="192" ht="30" hidden="1" customHeight="1" spans="1:24">
      <c r="A192" s="85">
        <v>112</v>
      </c>
      <c r="B192" s="86" t="s">
        <v>402</v>
      </c>
      <c r="C192" s="93" t="s">
        <v>137</v>
      </c>
      <c r="D192" s="127">
        <v>12.67</v>
      </c>
      <c r="E192" s="127"/>
      <c r="F192" s="127">
        <v>12.67</v>
      </c>
      <c r="G192" s="94" t="s">
        <v>403</v>
      </c>
      <c r="H192" s="93" t="s">
        <v>111</v>
      </c>
      <c r="I192" s="93"/>
      <c r="J192" s="93"/>
      <c r="K192" s="112" t="s">
        <v>401</v>
      </c>
      <c r="L192" s="94" t="s">
        <v>66</v>
      </c>
      <c r="M192" s="125"/>
      <c r="N192" s="113"/>
      <c r="O192" s="94"/>
      <c r="P192" s="113"/>
      <c r="Q192" s="113"/>
      <c r="R192" s="113"/>
      <c r="S192" s="113"/>
      <c r="T192" s="113"/>
      <c r="U192" s="113"/>
      <c r="V192" s="113"/>
      <c r="W192" s="113"/>
      <c r="X192" s="113"/>
    </row>
    <row r="193" ht="30" hidden="1" customHeight="1" spans="1:24">
      <c r="A193" s="85">
        <v>113</v>
      </c>
      <c r="B193" s="103" t="s">
        <v>404</v>
      </c>
      <c r="C193" s="85" t="s">
        <v>137</v>
      </c>
      <c r="D193" s="87">
        <v>0.94</v>
      </c>
      <c r="E193" s="87"/>
      <c r="F193" s="87">
        <v>0.94</v>
      </c>
      <c r="G193" s="88" t="s">
        <v>405</v>
      </c>
      <c r="H193" s="88" t="s">
        <v>82</v>
      </c>
      <c r="I193" s="85" t="s">
        <v>406</v>
      </c>
      <c r="J193" s="94" t="s">
        <v>407</v>
      </c>
      <c r="K193" s="112" t="s">
        <v>408</v>
      </c>
      <c r="L193" s="94"/>
      <c r="M193" s="94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</row>
    <row r="194" ht="25.05" customHeight="1" spans="1:24">
      <c r="A194" s="85">
        <v>114</v>
      </c>
      <c r="B194" s="103" t="s">
        <v>409</v>
      </c>
      <c r="C194" s="85" t="s">
        <v>137</v>
      </c>
      <c r="D194" s="87">
        <v>0.45</v>
      </c>
      <c r="E194" s="87"/>
      <c r="F194" s="87">
        <v>0.45</v>
      </c>
      <c r="G194" s="88" t="s">
        <v>410</v>
      </c>
      <c r="H194" s="88" t="s">
        <v>297</v>
      </c>
      <c r="I194" s="85">
        <v>17</v>
      </c>
      <c r="J194" s="94" t="s">
        <v>411</v>
      </c>
      <c r="K194" s="112" t="s">
        <v>408</v>
      </c>
      <c r="L194" s="94" t="s">
        <v>66</v>
      </c>
      <c r="M194" s="94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</row>
    <row r="195" ht="19.05" customHeight="1" spans="1:24">
      <c r="A195" s="85">
        <v>115</v>
      </c>
      <c r="B195" s="103" t="s">
        <v>412</v>
      </c>
      <c r="C195" s="85" t="s">
        <v>137</v>
      </c>
      <c r="D195" s="87">
        <v>1.01</v>
      </c>
      <c r="E195" s="87"/>
      <c r="F195" s="87">
        <v>1.01</v>
      </c>
      <c r="G195" s="88" t="s">
        <v>413</v>
      </c>
      <c r="H195" s="88" t="s">
        <v>297</v>
      </c>
      <c r="I195" s="85">
        <v>35</v>
      </c>
      <c r="J195" s="94">
        <v>23</v>
      </c>
      <c r="K195" s="112" t="s">
        <v>408</v>
      </c>
      <c r="L195" s="94"/>
      <c r="M195" s="94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</row>
    <row r="196" ht="25.05" customHeight="1" spans="1:24">
      <c r="A196" s="85">
        <v>116</v>
      </c>
      <c r="B196" s="86" t="s">
        <v>414</v>
      </c>
      <c r="C196" s="93" t="s">
        <v>137</v>
      </c>
      <c r="D196" s="127">
        <f>+SUM(D197:D206)</f>
        <v>65</v>
      </c>
      <c r="E196" s="127"/>
      <c r="F196" s="127">
        <f>+SUM(F197:F206)</f>
        <v>65</v>
      </c>
      <c r="G196" s="94" t="s">
        <v>415</v>
      </c>
      <c r="H196" s="93" t="s">
        <v>355</v>
      </c>
      <c r="I196" s="93"/>
      <c r="J196" s="93"/>
      <c r="K196" s="112" t="s">
        <v>401</v>
      </c>
      <c r="L196" s="94" t="s">
        <v>66</v>
      </c>
      <c r="M196" s="125"/>
      <c r="N196" s="113"/>
      <c r="O196" s="94"/>
      <c r="P196" s="116"/>
      <c r="Q196" s="116"/>
      <c r="R196" s="113"/>
      <c r="S196" s="113"/>
      <c r="T196" s="113"/>
      <c r="U196" s="113"/>
      <c r="V196" s="113"/>
      <c r="W196" s="113"/>
      <c r="X196" s="113"/>
    </row>
    <row r="197" s="51" customFormat="1" ht="30" hidden="1" customHeight="1" spans="1:24">
      <c r="A197" s="95"/>
      <c r="B197" s="131" t="s">
        <v>103</v>
      </c>
      <c r="C197" s="97" t="s">
        <v>137</v>
      </c>
      <c r="D197" s="134">
        <v>5</v>
      </c>
      <c r="E197" s="134"/>
      <c r="F197" s="134">
        <v>5</v>
      </c>
      <c r="G197" s="100" t="s">
        <v>416</v>
      </c>
      <c r="H197" s="97" t="s">
        <v>105</v>
      </c>
      <c r="I197" s="97"/>
      <c r="J197" s="97"/>
      <c r="K197" s="117"/>
      <c r="L197" s="100"/>
      <c r="M197" s="138"/>
      <c r="N197" s="116"/>
      <c r="O197" s="100"/>
      <c r="P197" s="116"/>
      <c r="Q197" s="116"/>
      <c r="R197" s="116"/>
      <c r="S197" s="116"/>
      <c r="T197" s="116"/>
      <c r="U197" s="116"/>
      <c r="V197" s="116"/>
      <c r="W197" s="116"/>
      <c r="X197" s="116"/>
    </row>
    <row r="198" s="51" customFormat="1" ht="30" hidden="1" customHeight="1" spans="1:24">
      <c r="A198" s="95"/>
      <c r="B198" s="131" t="s">
        <v>74</v>
      </c>
      <c r="C198" s="97" t="s">
        <v>137</v>
      </c>
      <c r="D198" s="134">
        <v>5</v>
      </c>
      <c r="E198" s="134"/>
      <c r="F198" s="134">
        <v>5</v>
      </c>
      <c r="G198" s="100" t="s">
        <v>417</v>
      </c>
      <c r="H198" s="97" t="s">
        <v>76</v>
      </c>
      <c r="I198" s="97"/>
      <c r="J198" s="97"/>
      <c r="K198" s="117"/>
      <c r="L198" s="100"/>
      <c r="M198" s="138"/>
      <c r="N198" s="116"/>
      <c r="O198" s="100"/>
      <c r="P198" s="116"/>
      <c r="Q198" s="116"/>
      <c r="R198" s="116"/>
      <c r="S198" s="116"/>
      <c r="T198" s="116"/>
      <c r="U198" s="116"/>
      <c r="V198" s="116"/>
      <c r="W198" s="116"/>
      <c r="X198" s="116"/>
    </row>
    <row r="199" s="51" customFormat="1" ht="30" hidden="1" customHeight="1" spans="1:24">
      <c r="A199" s="95"/>
      <c r="B199" s="131" t="s">
        <v>166</v>
      </c>
      <c r="C199" s="97" t="s">
        <v>137</v>
      </c>
      <c r="D199" s="134">
        <v>5</v>
      </c>
      <c r="E199" s="134"/>
      <c r="F199" s="134">
        <v>5</v>
      </c>
      <c r="G199" s="100" t="s">
        <v>418</v>
      </c>
      <c r="H199" s="97" t="s">
        <v>168</v>
      </c>
      <c r="I199" s="97"/>
      <c r="J199" s="97"/>
      <c r="K199" s="117"/>
      <c r="L199" s="100"/>
      <c r="M199" s="138"/>
      <c r="N199" s="116"/>
      <c r="O199" s="100"/>
      <c r="P199" s="116"/>
      <c r="Q199" s="116"/>
      <c r="R199" s="116"/>
      <c r="S199" s="116"/>
      <c r="T199" s="116"/>
      <c r="U199" s="116"/>
      <c r="V199" s="116"/>
      <c r="W199" s="116"/>
      <c r="X199" s="116"/>
    </row>
    <row r="200" s="51" customFormat="1" ht="30" hidden="1" customHeight="1" spans="1:24">
      <c r="A200" s="95"/>
      <c r="B200" s="131" t="s">
        <v>68</v>
      </c>
      <c r="C200" s="97" t="s">
        <v>137</v>
      </c>
      <c r="D200" s="134">
        <v>5</v>
      </c>
      <c r="E200" s="134"/>
      <c r="F200" s="134">
        <v>5</v>
      </c>
      <c r="G200" s="100" t="s">
        <v>419</v>
      </c>
      <c r="H200" s="97" t="s">
        <v>70</v>
      </c>
      <c r="I200" s="97"/>
      <c r="J200" s="97"/>
      <c r="K200" s="117"/>
      <c r="L200" s="100"/>
      <c r="M200" s="138"/>
      <c r="N200" s="116"/>
      <c r="O200" s="100"/>
      <c r="P200" s="116"/>
      <c r="Q200" s="116"/>
      <c r="R200" s="116"/>
      <c r="S200" s="116"/>
      <c r="T200" s="116"/>
      <c r="U200" s="116"/>
      <c r="V200" s="116"/>
      <c r="W200" s="116"/>
      <c r="X200" s="116"/>
    </row>
    <row r="201" s="51" customFormat="1" ht="30" hidden="1" customHeight="1" spans="1:24">
      <c r="A201" s="95"/>
      <c r="B201" s="131" t="s">
        <v>71</v>
      </c>
      <c r="C201" s="97" t="s">
        <v>137</v>
      </c>
      <c r="D201" s="134">
        <v>9</v>
      </c>
      <c r="E201" s="134"/>
      <c r="F201" s="134">
        <v>9</v>
      </c>
      <c r="G201" s="100" t="s">
        <v>420</v>
      </c>
      <c r="H201" s="97" t="s">
        <v>73</v>
      </c>
      <c r="I201" s="97"/>
      <c r="J201" s="97"/>
      <c r="K201" s="117"/>
      <c r="L201" s="100"/>
      <c r="M201" s="138"/>
      <c r="N201" s="116"/>
      <c r="O201" s="100"/>
      <c r="P201" s="116"/>
      <c r="Q201" s="116"/>
      <c r="R201" s="116"/>
      <c r="S201" s="116"/>
      <c r="T201" s="116"/>
      <c r="U201" s="116"/>
      <c r="V201" s="116"/>
      <c r="W201" s="116"/>
      <c r="X201" s="116"/>
    </row>
    <row r="202" s="51" customFormat="1" ht="30" hidden="1" customHeight="1" spans="1:24">
      <c r="A202" s="95"/>
      <c r="B202" s="131" t="s">
        <v>189</v>
      </c>
      <c r="C202" s="97" t="s">
        <v>137</v>
      </c>
      <c r="D202" s="134">
        <v>2</v>
      </c>
      <c r="E202" s="134"/>
      <c r="F202" s="134">
        <v>2</v>
      </c>
      <c r="G202" s="100" t="s">
        <v>421</v>
      </c>
      <c r="H202" s="97" t="s">
        <v>56</v>
      </c>
      <c r="I202" s="97"/>
      <c r="J202" s="97"/>
      <c r="K202" s="117"/>
      <c r="L202" s="100"/>
      <c r="M202" s="138"/>
      <c r="N202" s="116"/>
      <c r="O202" s="100"/>
      <c r="P202" s="116"/>
      <c r="Q202" s="116"/>
      <c r="R202" s="116"/>
      <c r="S202" s="116"/>
      <c r="T202" s="116"/>
      <c r="U202" s="116"/>
      <c r="V202" s="116"/>
      <c r="W202" s="116"/>
      <c r="X202" s="116"/>
    </row>
    <row r="203" s="51" customFormat="1" ht="19.95" hidden="1" customHeight="1" spans="1:24">
      <c r="A203" s="95"/>
      <c r="B203" s="131" t="s">
        <v>100</v>
      </c>
      <c r="C203" s="97" t="s">
        <v>137</v>
      </c>
      <c r="D203" s="134">
        <v>9</v>
      </c>
      <c r="E203" s="134"/>
      <c r="F203" s="134">
        <v>9</v>
      </c>
      <c r="G203" s="100" t="s">
        <v>422</v>
      </c>
      <c r="H203" s="97" t="s">
        <v>82</v>
      </c>
      <c r="I203" s="97"/>
      <c r="J203" s="97"/>
      <c r="K203" s="117"/>
      <c r="L203" s="100"/>
      <c r="M203" s="138"/>
      <c r="N203" s="116"/>
      <c r="O203" s="100"/>
      <c r="P203" s="116"/>
      <c r="Q203" s="116"/>
      <c r="R203" s="116"/>
      <c r="S203" s="116"/>
      <c r="T203" s="116"/>
      <c r="U203" s="116"/>
      <c r="V203" s="116"/>
      <c r="W203" s="116"/>
      <c r="X203" s="116"/>
    </row>
    <row r="204" s="51" customFormat="1" ht="25.05" customHeight="1" spans="1:24">
      <c r="A204" s="95"/>
      <c r="B204" s="131" t="s">
        <v>98</v>
      </c>
      <c r="C204" s="97" t="s">
        <v>137</v>
      </c>
      <c r="D204" s="134">
        <v>10</v>
      </c>
      <c r="E204" s="134"/>
      <c r="F204" s="134">
        <v>10</v>
      </c>
      <c r="G204" s="100" t="s">
        <v>423</v>
      </c>
      <c r="H204" s="97" t="s">
        <v>297</v>
      </c>
      <c r="I204" s="97"/>
      <c r="J204" s="97"/>
      <c r="K204" s="117"/>
      <c r="L204" s="100"/>
      <c r="M204" s="138"/>
      <c r="N204" s="116"/>
      <c r="O204" s="100"/>
      <c r="P204" s="116"/>
      <c r="Q204" s="116"/>
      <c r="R204" s="116"/>
      <c r="S204" s="116"/>
      <c r="T204" s="116"/>
      <c r="U204" s="116"/>
      <c r="V204" s="116"/>
      <c r="W204" s="116"/>
      <c r="X204" s="116"/>
    </row>
    <row r="205" s="51" customFormat="1" ht="30" hidden="1" customHeight="1" spans="1:24">
      <c r="A205" s="95"/>
      <c r="B205" s="131" t="s">
        <v>365</v>
      </c>
      <c r="C205" s="97" t="s">
        <v>137</v>
      </c>
      <c r="D205" s="134">
        <v>5</v>
      </c>
      <c r="E205" s="134"/>
      <c r="F205" s="134">
        <v>5</v>
      </c>
      <c r="G205" s="100" t="s">
        <v>424</v>
      </c>
      <c r="H205" s="97" t="s">
        <v>111</v>
      </c>
      <c r="I205" s="97"/>
      <c r="J205" s="97"/>
      <c r="K205" s="117"/>
      <c r="L205" s="100"/>
      <c r="M205" s="138"/>
      <c r="N205" s="116"/>
      <c r="O205" s="100"/>
      <c r="P205" s="116"/>
      <c r="Q205" s="116"/>
      <c r="R205" s="116"/>
      <c r="S205" s="116"/>
      <c r="T205" s="116"/>
      <c r="U205" s="116"/>
      <c r="V205" s="116"/>
      <c r="W205" s="116"/>
      <c r="X205" s="116"/>
    </row>
    <row r="206" s="51" customFormat="1" ht="30" hidden="1" customHeight="1" spans="1:24">
      <c r="A206" s="95"/>
      <c r="B206" s="131" t="s">
        <v>367</v>
      </c>
      <c r="C206" s="97" t="s">
        <v>137</v>
      </c>
      <c r="D206" s="134">
        <v>10</v>
      </c>
      <c r="E206" s="134"/>
      <c r="F206" s="134">
        <v>10</v>
      </c>
      <c r="G206" s="100" t="s">
        <v>425</v>
      </c>
      <c r="H206" s="97" t="s">
        <v>117</v>
      </c>
      <c r="I206" s="97"/>
      <c r="J206" s="97"/>
      <c r="K206" s="117"/>
      <c r="L206" s="100"/>
      <c r="M206" s="138"/>
      <c r="N206" s="116"/>
      <c r="O206" s="100"/>
      <c r="P206" s="113"/>
      <c r="Q206" s="113"/>
      <c r="R206" s="116"/>
      <c r="S206" s="116"/>
      <c r="T206" s="116"/>
      <c r="U206" s="116"/>
      <c r="V206" s="116"/>
      <c r="W206" s="116"/>
      <c r="X206" s="116"/>
    </row>
    <row r="207" ht="18.9" hidden="1" customHeight="1" spans="1:24">
      <c r="A207" s="89" t="s">
        <v>195</v>
      </c>
      <c r="B207" s="90" t="s">
        <v>426</v>
      </c>
      <c r="C207" s="85"/>
      <c r="D207" s="87"/>
      <c r="E207" s="87"/>
      <c r="F207" s="87"/>
      <c r="G207" s="94"/>
      <c r="H207" s="94"/>
      <c r="I207" s="85"/>
      <c r="J207" s="94"/>
      <c r="K207" s="94"/>
      <c r="L207" s="94"/>
      <c r="M207" s="94"/>
      <c r="N207" s="113"/>
      <c r="O207" s="94"/>
      <c r="P207" s="113"/>
      <c r="Q207" s="113"/>
      <c r="R207" s="113"/>
      <c r="S207" s="113"/>
      <c r="T207" s="113"/>
      <c r="U207" s="113"/>
      <c r="V207" s="113"/>
      <c r="W207" s="113"/>
      <c r="X207" s="113"/>
    </row>
    <row r="208" ht="30" hidden="1" customHeight="1" spans="1:24">
      <c r="A208" s="85">
        <v>117</v>
      </c>
      <c r="B208" s="86" t="s">
        <v>427</v>
      </c>
      <c r="C208" s="135" t="s">
        <v>428</v>
      </c>
      <c r="D208" s="87">
        <f t="shared" ref="D208:D209" si="6">E208+F208</f>
        <v>5.93</v>
      </c>
      <c r="E208" s="87"/>
      <c r="F208" s="87">
        <v>5.93</v>
      </c>
      <c r="G208" s="94" t="s">
        <v>159</v>
      </c>
      <c r="H208" s="88" t="s">
        <v>82</v>
      </c>
      <c r="I208" s="85" t="s">
        <v>429</v>
      </c>
      <c r="J208" s="94" t="s">
        <v>430</v>
      </c>
      <c r="K208" s="112" t="s">
        <v>83</v>
      </c>
      <c r="L208" s="94" t="s">
        <v>112</v>
      </c>
      <c r="M208" s="113"/>
      <c r="N208" s="113"/>
      <c r="O208" s="94"/>
      <c r="P208" s="113"/>
      <c r="Q208" s="113"/>
      <c r="R208" s="113"/>
      <c r="S208" s="113"/>
      <c r="T208" s="113"/>
      <c r="U208" s="113"/>
      <c r="V208" s="113"/>
      <c r="W208" s="113"/>
      <c r="X208" s="113"/>
    </row>
    <row r="209" ht="40.2" hidden="1" customHeight="1" spans="1:24">
      <c r="A209" s="94">
        <v>118</v>
      </c>
      <c r="B209" s="86" t="s">
        <v>431</v>
      </c>
      <c r="C209" s="135" t="s">
        <v>428</v>
      </c>
      <c r="D209" s="87">
        <f t="shared" si="6"/>
        <v>2.87</v>
      </c>
      <c r="E209" s="87"/>
      <c r="F209" s="87">
        <v>2.87</v>
      </c>
      <c r="G209" s="94" t="s">
        <v>432</v>
      </c>
      <c r="H209" s="94" t="s">
        <v>73</v>
      </c>
      <c r="I209" s="85"/>
      <c r="J209" s="94"/>
      <c r="K209" s="112" t="s">
        <v>433</v>
      </c>
      <c r="L209" s="94" t="s">
        <v>112</v>
      </c>
      <c r="M209" s="113"/>
      <c r="N209" s="113"/>
      <c r="O209" s="94"/>
      <c r="P209" s="113"/>
      <c r="Q209" s="113"/>
      <c r="R209" s="113"/>
      <c r="S209" s="113"/>
      <c r="T209" s="113"/>
      <c r="U209" s="113"/>
      <c r="V209" s="113"/>
      <c r="W209" s="113"/>
      <c r="X209" s="113"/>
    </row>
    <row r="210" ht="19.5" hidden="1" customHeight="1" spans="1:24">
      <c r="A210" s="85">
        <v>119</v>
      </c>
      <c r="B210" s="86" t="s">
        <v>434</v>
      </c>
      <c r="C210" s="93" t="s">
        <v>428</v>
      </c>
      <c r="D210" s="124">
        <v>3.83</v>
      </c>
      <c r="E210" s="114"/>
      <c r="F210" s="124">
        <v>3.83</v>
      </c>
      <c r="G210" s="94" t="s">
        <v>435</v>
      </c>
      <c r="H210" s="94" t="s">
        <v>73</v>
      </c>
      <c r="I210" s="94"/>
      <c r="J210" s="94"/>
      <c r="K210" s="112" t="s">
        <v>176</v>
      </c>
      <c r="L210" s="114"/>
      <c r="M210" s="94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</row>
    <row r="211" ht="19.5" hidden="1" customHeight="1" spans="1:24">
      <c r="A211" s="94">
        <v>120</v>
      </c>
      <c r="B211" s="86" t="s">
        <v>436</v>
      </c>
      <c r="C211" s="93" t="s">
        <v>428</v>
      </c>
      <c r="D211" s="124">
        <v>4.35</v>
      </c>
      <c r="E211" s="114"/>
      <c r="F211" s="124">
        <v>4.35</v>
      </c>
      <c r="G211" s="94" t="s">
        <v>437</v>
      </c>
      <c r="H211" s="94" t="s">
        <v>73</v>
      </c>
      <c r="I211" s="94"/>
      <c r="J211" s="94"/>
      <c r="K211" s="112" t="s">
        <v>176</v>
      </c>
      <c r="L211" s="114"/>
      <c r="M211" s="94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</row>
    <row r="212" ht="19.5" hidden="1" customHeight="1" spans="1:24">
      <c r="A212" s="85">
        <v>121</v>
      </c>
      <c r="B212" s="86" t="s">
        <v>438</v>
      </c>
      <c r="C212" s="93" t="s">
        <v>428</v>
      </c>
      <c r="D212" s="124">
        <v>44.08</v>
      </c>
      <c r="E212" s="114"/>
      <c r="F212" s="124">
        <v>44.08</v>
      </c>
      <c r="G212" s="94" t="s">
        <v>439</v>
      </c>
      <c r="H212" s="94" t="s">
        <v>355</v>
      </c>
      <c r="I212" s="94"/>
      <c r="J212" s="94"/>
      <c r="K212" s="112" t="s">
        <v>176</v>
      </c>
      <c r="L212" s="114"/>
      <c r="M212" s="94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</row>
    <row r="213" s="51" customFormat="1" ht="19.5" hidden="1" customHeight="1" spans="1:24">
      <c r="A213" s="100"/>
      <c r="B213" s="96" t="s">
        <v>438</v>
      </c>
      <c r="C213" s="97" t="s">
        <v>428</v>
      </c>
      <c r="D213" s="136">
        <v>5</v>
      </c>
      <c r="E213" s="115"/>
      <c r="F213" s="136">
        <v>5</v>
      </c>
      <c r="G213" s="100" t="s">
        <v>440</v>
      </c>
      <c r="H213" s="100" t="s">
        <v>73</v>
      </c>
      <c r="I213" s="100"/>
      <c r="J213" s="100"/>
      <c r="K213" s="117"/>
      <c r="L213" s="115"/>
      <c r="M213" s="100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</row>
    <row r="214" s="51" customFormat="1" ht="19.5" hidden="1" customHeight="1" spans="1:24">
      <c r="A214" s="100"/>
      <c r="B214" s="96" t="s">
        <v>438</v>
      </c>
      <c r="C214" s="97" t="s">
        <v>428</v>
      </c>
      <c r="D214" s="136">
        <v>10</v>
      </c>
      <c r="E214" s="115"/>
      <c r="F214" s="136">
        <v>10</v>
      </c>
      <c r="G214" s="100" t="s">
        <v>441</v>
      </c>
      <c r="H214" s="100" t="s">
        <v>82</v>
      </c>
      <c r="I214" s="100"/>
      <c r="J214" s="100"/>
      <c r="K214" s="117"/>
      <c r="L214" s="115"/>
      <c r="M214" s="100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</row>
    <row r="215" s="51" customFormat="1" ht="19.5" hidden="1" customHeight="1" spans="1:24">
      <c r="A215" s="100"/>
      <c r="B215" s="96" t="s">
        <v>438</v>
      </c>
      <c r="C215" s="97" t="s">
        <v>428</v>
      </c>
      <c r="D215" s="136">
        <v>10</v>
      </c>
      <c r="E215" s="115"/>
      <c r="F215" s="136">
        <v>10</v>
      </c>
      <c r="G215" s="100" t="s">
        <v>441</v>
      </c>
      <c r="H215" s="100" t="s">
        <v>82</v>
      </c>
      <c r="I215" s="100"/>
      <c r="J215" s="100"/>
      <c r="K215" s="117"/>
      <c r="L215" s="115"/>
      <c r="M215" s="100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</row>
    <row r="216" s="51" customFormat="1" ht="19.5" hidden="1" customHeight="1" spans="1:24">
      <c r="A216" s="100"/>
      <c r="B216" s="96" t="s">
        <v>438</v>
      </c>
      <c r="C216" s="97" t="s">
        <v>428</v>
      </c>
      <c r="D216" s="136">
        <v>7.98</v>
      </c>
      <c r="E216" s="115"/>
      <c r="F216" s="136">
        <v>7.98</v>
      </c>
      <c r="G216" s="100" t="s">
        <v>338</v>
      </c>
      <c r="H216" s="100" t="s">
        <v>111</v>
      </c>
      <c r="I216" s="100"/>
      <c r="J216" s="100"/>
      <c r="K216" s="117"/>
      <c r="L216" s="115"/>
      <c r="M216" s="100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</row>
    <row r="217" s="51" customFormat="1" ht="19.5" hidden="1" customHeight="1" spans="1:24">
      <c r="A217" s="100"/>
      <c r="B217" s="96" t="s">
        <v>438</v>
      </c>
      <c r="C217" s="97" t="s">
        <v>428</v>
      </c>
      <c r="D217" s="136">
        <v>11.1</v>
      </c>
      <c r="E217" s="115"/>
      <c r="F217" s="136">
        <v>11.1</v>
      </c>
      <c r="G217" s="100" t="s">
        <v>203</v>
      </c>
      <c r="H217" s="100" t="s">
        <v>111</v>
      </c>
      <c r="I217" s="100"/>
      <c r="J217" s="100"/>
      <c r="K217" s="117"/>
      <c r="L217" s="115"/>
      <c r="M217" s="100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</row>
    <row r="218" ht="19.05" customHeight="1" spans="1:24">
      <c r="A218" s="89" t="s">
        <v>195</v>
      </c>
      <c r="B218" s="90" t="s">
        <v>442</v>
      </c>
      <c r="C218" s="85"/>
      <c r="D218" s="87"/>
      <c r="E218" s="87"/>
      <c r="F218" s="87"/>
      <c r="G218" s="94"/>
      <c r="H218" s="88"/>
      <c r="I218" s="85"/>
      <c r="J218" s="94"/>
      <c r="K218" s="112"/>
      <c r="L218" s="94"/>
      <c r="M218" s="113"/>
      <c r="N218" s="113"/>
      <c r="O218" s="94"/>
      <c r="P218" s="113"/>
      <c r="Q218" s="113"/>
      <c r="R218" s="113"/>
      <c r="S218" s="113"/>
      <c r="T218" s="113"/>
      <c r="U218" s="113"/>
      <c r="V218" s="113"/>
      <c r="W218" s="113"/>
      <c r="X218" s="113"/>
    </row>
    <row r="219" ht="19.05" customHeight="1" spans="1:24">
      <c r="A219" s="85">
        <v>122</v>
      </c>
      <c r="B219" s="86" t="s">
        <v>443</v>
      </c>
      <c r="C219" s="85" t="s">
        <v>89</v>
      </c>
      <c r="D219" s="87">
        <f>F219</f>
        <v>3.62</v>
      </c>
      <c r="E219" s="87"/>
      <c r="F219" s="87">
        <v>3.62</v>
      </c>
      <c r="G219" s="94" t="s">
        <v>55</v>
      </c>
      <c r="H219" s="94" t="s">
        <v>79</v>
      </c>
      <c r="I219" s="85"/>
      <c r="J219" s="94"/>
      <c r="K219" s="112" t="s">
        <v>83</v>
      </c>
      <c r="L219" s="94" t="s">
        <v>112</v>
      </c>
      <c r="M219" s="113"/>
      <c r="N219" s="113"/>
      <c r="O219" s="94"/>
      <c r="P219" s="113"/>
      <c r="Q219" s="113"/>
      <c r="R219" s="113"/>
      <c r="S219" s="113"/>
      <c r="T219" s="113"/>
      <c r="U219" s="113"/>
      <c r="V219" s="113"/>
      <c r="W219" s="113"/>
      <c r="X219" s="113"/>
    </row>
    <row r="220" ht="25.05" customHeight="1" spans="1:24">
      <c r="A220" s="85">
        <v>123</v>
      </c>
      <c r="B220" s="86" t="s">
        <v>444</v>
      </c>
      <c r="C220" s="85" t="s">
        <v>89</v>
      </c>
      <c r="D220" s="87">
        <v>14.37</v>
      </c>
      <c r="E220" s="87"/>
      <c r="F220" s="87">
        <v>14.37</v>
      </c>
      <c r="G220" s="94" t="s">
        <v>445</v>
      </c>
      <c r="H220" s="94" t="s">
        <v>79</v>
      </c>
      <c r="I220" s="85"/>
      <c r="J220" s="94"/>
      <c r="K220" s="112" t="s">
        <v>83</v>
      </c>
      <c r="L220" s="94" t="s">
        <v>112</v>
      </c>
      <c r="M220" s="113"/>
      <c r="N220" s="113"/>
      <c r="O220" s="94"/>
      <c r="P220" s="113"/>
      <c r="Q220" s="113"/>
      <c r="R220" s="113"/>
      <c r="S220" s="113"/>
      <c r="T220" s="113"/>
      <c r="U220" s="113"/>
      <c r="V220" s="113"/>
      <c r="W220" s="113"/>
      <c r="X220" s="113"/>
    </row>
    <row r="221" ht="30" hidden="1" customHeight="1" spans="1:24">
      <c r="A221" s="85">
        <v>124</v>
      </c>
      <c r="B221" s="86" t="s">
        <v>446</v>
      </c>
      <c r="C221" s="85" t="s">
        <v>89</v>
      </c>
      <c r="D221" s="87">
        <v>17.03</v>
      </c>
      <c r="E221" s="87"/>
      <c r="F221" s="87">
        <v>17.03</v>
      </c>
      <c r="G221" s="94" t="s">
        <v>447</v>
      </c>
      <c r="H221" s="88" t="s">
        <v>111</v>
      </c>
      <c r="I221" s="85"/>
      <c r="J221" s="94"/>
      <c r="K221" s="112" t="s">
        <v>83</v>
      </c>
      <c r="L221" s="94" t="s">
        <v>112</v>
      </c>
      <c r="M221" s="113"/>
      <c r="N221" s="113"/>
      <c r="O221" s="94"/>
      <c r="P221" s="113"/>
      <c r="Q221" s="113"/>
      <c r="R221" s="113"/>
      <c r="S221" s="113"/>
      <c r="T221" s="113"/>
      <c r="U221" s="113"/>
      <c r="V221" s="113"/>
      <c r="W221" s="113"/>
      <c r="X221" s="113"/>
    </row>
    <row r="222" ht="30" hidden="1" customHeight="1" spans="1:24">
      <c r="A222" s="85">
        <v>125</v>
      </c>
      <c r="B222" s="86" t="s">
        <v>448</v>
      </c>
      <c r="C222" s="85" t="s">
        <v>89</v>
      </c>
      <c r="D222" s="87">
        <v>4.28</v>
      </c>
      <c r="E222" s="87"/>
      <c r="F222" s="87">
        <v>4.28</v>
      </c>
      <c r="G222" s="94" t="s">
        <v>449</v>
      </c>
      <c r="H222" s="94" t="s">
        <v>117</v>
      </c>
      <c r="I222" s="85"/>
      <c r="J222" s="94"/>
      <c r="K222" s="112" t="s">
        <v>83</v>
      </c>
      <c r="L222" s="94" t="s">
        <v>112</v>
      </c>
      <c r="M222" s="113"/>
      <c r="N222" s="113"/>
      <c r="O222" s="94"/>
      <c r="P222" s="113"/>
      <c r="Q222" s="113"/>
      <c r="R222" s="113"/>
      <c r="S222" s="113"/>
      <c r="T222" s="113"/>
      <c r="U222" s="113"/>
      <c r="V222" s="113"/>
      <c r="W222" s="113"/>
      <c r="X222" s="113"/>
    </row>
    <row r="223" ht="30" hidden="1" customHeight="1" spans="1:24">
      <c r="A223" s="85">
        <v>126</v>
      </c>
      <c r="B223" s="86" t="s">
        <v>450</v>
      </c>
      <c r="C223" s="85" t="s">
        <v>89</v>
      </c>
      <c r="D223" s="87">
        <v>14.02</v>
      </c>
      <c r="E223" s="87"/>
      <c r="F223" s="87">
        <v>14.02</v>
      </c>
      <c r="G223" s="94" t="s">
        <v>451</v>
      </c>
      <c r="H223" s="88" t="s">
        <v>82</v>
      </c>
      <c r="I223" s="85"/>
      <c r="J223" s="94"/>
      <c r="K223" s="112" t="s">
        <v>83</v>
      </c>
      <c r="L223" s="94" t="s">
        <v>112</v>
      </c>
      <c r="M223" s="113"/>
      <c r="N223" s="113"/>
      <c r="O223" s="94"/>
      <c r="P223" s="113"/>
      <c r="Q223" s="113"/>
      <c r="R223" s="113"/>
      <c r="S223" s="113"/>
      <c r="T223" s="113"/>
      <c r="U223" s="113"/>
      <c r="V223" s="113"/>
      <c r="W223" s="113"/>
      <c r="X223" s="113"/>
    </row>
    <row r="224" ht="18.9" hidden="1" customHeight="1" spans="1:24">
      <c r="A224" s="89" t="s">
        <v>195</v>
      </c>
      <c r="B224" s="90" t="s">
        <v>130</v>
      </c>
      <c r="C224" s="85"/>
      <c r="D224" s="87"/>
      <c r="E224" s="87"/>
      <c r="F224" s="87"/>
      <c r="G224" s="94"/>
      <c r="H224" s="94"/>
      <c r="I224" s="85"/>
      <c r="J224" s="94"/>
      <c r="K224" s="112"/>
      <c r="L224" s="94"/>
      <c r="M224" s="113"/>
      <c r="N224" s="113"/>
      <c r="O224" s="94"/>
      <c r="P224" s="113"/>
      <c r="Q224" s="113"/>
      <c r="R224" s="113"/>
      <c r="S224" s="113"/>
      <c r="T224" s="113"/>
      <c r="U224" s="113"/>
      <c r="V224" s="113"/>
      <c r="W224" s="113"/>
      <c r="X224" s="113"/>
    </row>
    <row r="225" ht="30" hidden="1" customHeight="1" spans="1:24">
      <c r="A225" s="85">
        <v>127</v>
      </c>
      <c r="B225" s="86" t="s">
        <v>452</v>
      </c>
      <c r="C225" s="85" t="s">
        <v>131</v>
      </c>
      <c r="D225" s="87">
        <f>E225+F225</f>
        <v>13.15</v>
      </c>
      <c r="E225" s="87"/>
      <c r="F225" s="87">
        <f>12.47+0.68</f>
        <v>13.15</v>
      </c>
      <c r="G225" s="94" t="s">
        <v>453</v>
      </c>
      <c r="H225" s="88" t="s">
        <v>76</v>
      </c>
      <c r="I225" s="85"/>
      <c r="J225" s="94"/>
      <c r="K225" s="112" t="s">
        <v>83</v>
      </c>
      <c r="L225" s="94" t="s">
        <v>112</v>
      </c>
      <c r="M225" s="113"/>
      <c r="N225" s="113"/>
      <c r="O225" s="94"/>
      <c r="P225" s="113"/>
      <c r="Q225" s="113"/>
      <c r="R225" s="113"/>
      <c r="S225" s="113"/>
      <c r="T225" s="113"/>
      <c r="U225" s="113"/>
      <c r="V225" s="113"/>
      <c r="W225" s="113"/>
      <c r="X225" s="113"/>
    </row>
    <row r="226" ht="30" hidden="1" customHeight="1" spans="1:24">
      <c r="A226" s="85">
        <v>128</v>
      </c>
      <c r="B226" s="86" t="s">
        <v>454</v>
      </c>
      <c r="C226" s="85" t="s">
        <v>131</v>
      </c>
      <c r="D226" s="87">
        <v>0.66</v>
      </c>
      <c r="E226" s="87"/>
      <c r="F226" s="87">
        <v>0.66</v>
      </c>
      <c r="G226" s="94" t="s">
        <v>190</v>
      </c>
      <c r="H226" s="88" t="s">
        <v>76</v>
      </c>
      <c r="I226" s="85">
        <v>31</v>
      </c>
      <c r="J226" s="94">
        <v>999</v>
      </c>
      <c r="K226" s="112" t="s">
        <v>83</v>
      </c>
      <c r="L226" s="94" t="s">
        <v>66</v>
      </c>
      <c r="M226" s="113"/>
      <c r="N226" s="113"/>
      <c r="O226" s="94"/>
      <c r="P226" s="113"/>
      <c r="Q226" s="113"/>
      <c r="R226" s="113"/>
      <c r="S226" s="113"/>
      <c r="T226" s="113"/>
      <c r="U226" s="113"/>
      <c r="V226" s="113"/>
      <c r="W226" s="113"/>
      <c r="X226" s="113"/>
    </row>
    <row r="227" ht="30" hidden="1" customHeight="1" spans="1:24">
      <c r="A227" s="85">
        <v>129</v>
      </c>
      <c r="B227" s="86" t="s">
        <v>455</v>
      </c>
      <c r="C227" s="85" t="s">
        <v>131</v>
      </c>
      <c r="D227" s="87">
        <v>9.8</v>
      </c>
      <c r="E227" s="87"/>
      <c r="F227" s="87">
        <v>9.8</v>
      </c>
      <c r="G227" s="94" t="s">
        <v>159</v>
      </c>
      <c r="H227" s="94" t="s">
        <v>73</v>
      </c>
      <c r="I227" s="85">
        <v>16</v>
      </c>
      <c r="J227" s="94"/>
      <c r="K227" s="112" t="s">
        <v>456</v>
      </c>
      <c r="L227" s="94" t="s">
        <v>66</v>
      </c>
      <c r="M227" s="113"/>
      <c r="N227" s="113"/>
      <c r="O227" s="94"/>
      <c r="P227" s="113"/>
      <c r="Q227" s="113"/>
      <c r="R227" s="113"/>
      <c r="S227" s="113"/>
      <c r="T227" s="113"/>
      <c r="U227" s="113"/>
      <c r="V227" s="113"/>
      <c r="W227" s="113"/>
      <c r="X227" s="113"/>
    </row>
    <row r="228" ht="84" hidden="1" spans="1:24">
      <c r="A228" s="85">
        <v>130</v>
      </c>
      <c r="B228" s="86" t="s">
        <v>457</v>
      </c>
      <c r="C228" s="85" t="s">
        <v>458</v>
      </c>
      <c r="D228" s="87">
        <v>75.44</v>
      </c>
      <c r="E228" s="87"/>
      <c r="F228" s="87">
        <v>75.44</v>
      </c>
      <c r="G228" s="94" t="s">
        <v>459</v>
      </c>
      <c r="H228" s="94" t="s">
        <v>105</v>
      </c>
      <c r="I228" s="94"/>
      <c r="J228" s="94"/>
      <c r="K228" s="112" t="s">
        <v>460</v>
      </c>
      <c r="L228" s="94" t="s">
        <v>66</v>
      </c>
      <c r="M228" s="113"/>
      <c r="N228" s="113"/>
      <c r="O228" s="94"/>
      <c r="P228" s="113"/>
      <c r="Q228" s="113"/>
      <c r="R228" s="113"/>
      <c r="S228" s="113"/>
      <c r="T228" s="113"/>
      <c r="U228" s="113"/>
      <c r="V228" s="113"/>
      <c r="W228" s="113"/>
      <c r="X228" s="113"/>
    </row>
    <row r="229" ht="30" hidden="1" customHeight="1" spans="1:24">
      <c r="A229" s="85">
        <v>131</v>
      </c>
      <c r="B229" s="86" t="s">
        <v>461</v>
      </c>
      <c r="C229" s="85" t="s">
        <v>131</v>
      </c>
      <c r="D229" s="87">
        <v>0.07</v>
      </c>
      <c r="E229" s="87"/>
      <c r="F229" s="87">
        <v>0.07</v>
      </c>
      <c r="G229" s="94" t="s">
        <v>270</v>
      </c>
      <c r="H229" s="88" t="s">
        <v>76</v>
      </c>
      <c r="I229" s="85"/>
      <c r="J229" s="94"/>
      <c r="K229" s="112" t="s">
        <v>462</v>
      </c>
      <c r="L229" s="94" t="s">
        <v>112</v>
      </c>
      <c r="M229" s="113"/>
      <c r="N229" s="113"/>
      <c r="O229" s="94"/>
      <c r="P229" s="113"/>
      <c r="Q229" s="113"/>
      <c r="R229" s="113"/>
      <c r="S229" s="113"/>
      <c r="T229" s="113"/>
      <c r="U229" s="113"/>
      <c r="V229" s="113"/>
      <c r="W229" s="113"/>
      <c r="X229" s="113"/>
    </row>
    <row r="230" ht="30" hidden="1" customHeight="1" spans="1:24">
      <c r="A230" s="85">
        <v>132</v>
      </c>
      <c r="B230" s="86" t="s">
        <v>463</v>
      </c>
      <c r="C230" s="85" t="s">
        <v>131</v>
      </c>
      <c r="D230" s="87">
        <v>42.58</v>
      </c>
      <c r="E230" s="87"/>
      <c r="F230" s="87">
        <v>42.58</v>
      </c>
      <c r="G230" s="88" t="s">
        <v>464</v>
      </c>
      <c r="H230" s="88" t="s">
        <v>56</v>
      </c>
      <c r="I230" s="85"/>
      <c r="J230" s="94"/>
      <c r="K230" s="112" t="s">
        <v>83</v>
      </c>
      <c r="L230" s="94" t="s">
        <v>112</v>
      </c>
      <c r="M230" s="113"/>
      <c r="N230" s="113"/>
      <c r="O230" s="94"/>
      <c r="P230" s="113"/>
      <c r="Q230" s="113"/>
      <c r="R230" s="113"/>
      <c r="S230" s="113"/>
      <c r="T230" s="113"/>
      <c r="U230" s="113"/>
      <c r="V230" s="113"/>
      <c r="W230" s="113"/>
      <c r="X230" s="113"/>
    </row>
    <row r="231" ht="30" hidden="1" customHeight="1" spans="1:24">
      <c r="A231" s="85">
        <v>133</v>
      </c>
      <c r="B231" s="86" t="s">
        <v>465</v>
      </c>
      <c r="C231" s="85" t="s">
        <v>131</v>
      </c>
      <c r="D231" s="87">
        <v>36.45</v>
      </c>
      <c r="E231" s="87"/>
      <c r="F231" s="87">
        <v>36.45</v>
      </c>
      <c r="G231" s="94" t="s">
        <v>466</v>
      </c>
      <c r="H231" s="94" t="s">
        <v>73</v>
      </c>
      <c r="I231" s="85"/>
      <c r="J231" s="94"/>
      <c r="K231" s="112" t="s">
        <v>83</v>
      </c>
      <c r="L231" s="94" t="s">
        <v>112</v>
      </c>
      <c r="M231" s="113"/>
      <c r="N231" s="113"/>
      <c r="O231" s="94"/>
      <c r="P231" s="113"/>
      <c r="Q231" s="113"/>
      <c r="R231" s="113"/>
      <c r="S231" s="113"/>
      <c r="T231" s="113"/>
      <c r="U231" s="113"/>
      <c r="V231" s="113"/>
      <c r="W231" s="113"/>
      <c r="X231" s="113"/>
    </row>
    <row r="232" ht="39.9" hidden="1" customHeight="1" spans="1:24">
      <c r="A232" s="85">
        <v>134</v>
      </c>
      <c r="B232" s="86" t="s">
        <v>467</v>
      </c>
      <c r="C232" s="85" t="s">
        <v>131</v>
      </c>
      <c r="D232" s="87">
        <v>34.97</v>
      </c>
      <c r="E232" s="87"/>
      <c r="F232" s="87">
        <v>34.97</v>
      </c>
      <c r="G232" s="94" t="s">
        <v>468</v>
      </c>
      <c r="H232" s="128" t="s">
        <v>168</v>
      </c>
      <c r="I232" s="85"/>
      <c r="J232" s="94"/>
      <c r="K232" s="112" t="s">
        <v>83</v>
      </c>
      <c r="L232" s="94" t="s">
        <v>112</v>
      </c>
      <c r="M232" s="113"/>
      <c r="N232" s="113"/>
      <c r="O232" s="94"/>
      <c r="P232" s="113"/>
      <c r="Q232" s="113"/>
      <c r="R232" s="113"/>
      <c r="S232" s="113"/>
      <c r="T232" s="113"/>
      <c r="U232" s="113"/>
      <c r="V232" s="113"/>
      <c r="W232" s="113"/>
      <c r="X232" s="113"/>
    </row>
    <row r="233" ht="40.2" hidden="1" customHeight="1" spans="1:24">
      <c r="A233" s="85">
        <v>135</v>
      </c>
      <c r="B233" s="86" t="s">
        <v>469</v>
      </c>
      <c r="C233" s="85" t="s">
        <v>131</v>
      </c>
      <c r="D233" s="87">
        <v>26.54</v>
      </c>
      <c r="E233" s="87"/>
      <c r="F233" s="87">
        <v>26.54</v>
      </c>
      <c r="G233" s="94" t="s">
        <v>470</v>
      </c>
      <c r="H233" s="88" t="s">
        <v>76</v>
      </c>
      <c r="I233" s="85"/>
      <c r="J233" s="94"/>
      <c r="K233" s="112" t="s">
        <v>83</v>
      </c>
      <c r="L233" s="94" t="s">
        <v>112</v>
      </c>
      <c r="M233" s="113"/>
      <c r="N233" s="113"/>
      <c r="O233" s="94"/>
      <c r="P233" s="113"/>
      <c r="Q233" s="113"/>
      <c r="R233" s="113"/>
      <c r="S233" s="113"/>
      <c r="T233" s="113"/>
      <c r="U233" s="113"/>
      <c r="V233" s="113"/>
      <c r="W233" s="113"/>
      <c r="X233" s="113"/>
    </row>
    <row r="234" ht="39.9" hidden="1" customHeight="1" spans="1:24">
      <c r="A234" s="85">
        <v>136</v>
      </c>
      <c r="B234" s="86" t="s">
        <v>471</v>
      </c>
      <c r="C234" s="85" t="s">
        <v>131</v>
      </c>
      <c r="D234" s="87">
        <v>43.3</v>
      </c>
      <c r="E234" s="87"/>
      <c r="F234" s="87">
        <v>43.3</v>
      </c>
      <c r="G234" s="94" t="s">
        <v>472</v>
      </c>
      <c r="H234" s="94" t="s">
        <v>70</v>
      </c>
      <c r="I234" s="85"/>
      <c r="J234" s="94"/>
      <c r="K234" s="112" t="s">
        <v>83</v>
      </c>
      <c r="L234" s="94" t="s">
        <v>112</v>
      </c>
      <c r="M234" s="113"/>
      <c r="N234" s="113"/>
      <c r="O234" s="94"/>
      <c r="P234" s="113"/>
      <c r="Q234" s="113"/>
      <c r="R234" s="113"/>
      <c r="S234" s="113"/>
      <c r="T234" s="113"/>
      <c r="U234" s="113"/>
      <c r="V234" s="113"/>
      <c r="W234" s="113"/>
      <c r="X234" s="113"/>
    </row>
    <row r="235" ht="30" hidden="1" customHeight="1" spans="1:24">
      <c r="A235" s="85">
        <v>137</v>
      </c>
      <c r="B235" s="86" t="s">
        <v>473</v>
      </c>
      <c r="C235" s="85" t="s">
        <v>131</v>
      </c>
      <c r="D235" s="87">
        <v>39.88</v>
      </c>
      <c r="E235" s="87"/>
      <c r="F235" s="87">
        <v>39.88</v>
      </c>
      <c r="G235" s="94" t="s">
        <v>474</v>
      </c>
      <c r="H235" s="94" t="s">
        <v>105</v>
      </c>
      <c r="I235" s="85"/>
      <c r="J235" s="94"/>
      <c r="K235" s="112" t="s">
        <v>83</v>
      </c>
      <c r="L235" s="94" t="s">
        <v>112</v>
      </c>
      <c r="M235" s="113"/>
      <c r="N235" s="113"/>
      <c r="O235" s="94"/>
      <c r="P235" s="113"/>
      <c r="Q235" s="113"/>
      <c r="R235" s="113"/>
      <c r="S235" s="113"/>
      <c r="T235" s="113"/>
      <c r="U235" s="113"/>
      <c r="V235" s="113"/>
      <c r="W235" s="113"/>
      <c r="X235" s="113"/>
    </row>
    <row r="236" ht="29.55" hidden="1" customHeight="1" spans="1:24">
      <c r="A236" s="85">
        <v>138</v>
      </c>
      <c r="B236" s="86" t="s">
        <v>475</v>
      </c>
      <c r="C236" s="85" t="s">
        <v>131</v>
      </c>
      <c r="D236" s="87">
        <v>50</v>
      </c>
      <c r="E236" s="87"/>
      <c r="F236" s="87">
        <v>50</v>
      </c>
      <c r="G236" s="94" t="s">
        <v>476</v>
      </c>
      <c r="H236" s="94" t="s">
        <v>477</v>
      </c>
      <c r="I236" s="85"/>
      <c r="J236" s="94"/>
      <c r="K236" s="112" t="s">
        <v>462</v>
      </c>
      <c r="L236" s="94" t="s">
        <v>112</v>
      </c>
      <c r="M236" s="113"/>
      <c r="N236" s="113"/>
      <c r="O236" s="94"/>
      <c r="P236" s="116"/>
      <c r="Q236" s="116"/>
      <c r="R236" s="113"/>
      <c r="S236" s="113"/>
      <c r="T236" s="113"/>
      <c r="U236" s="113"/>
      <c r="V236" s="113"/>
      <c r="W236" s="113"/>
      <c r="X236" s="113"/>
    </row>
    <row r="237" s="51" customFormat="1" ht="29.55" hidden="1" customHeight="1" spans="1:24">
      <c r="A237" s="95"/>
      <c r="B237" s="96" t="s">
        <v>189</v>
      </c>
      <c r="C237" s="95" t="s">
        <v>131</v>
      </c>
      <c r="D237" s="98">
        <v>8</v>
      </c>
      <c r="E237" s="98"/>
      <c r="F237" s="98">
        <v>8</v>
      </c>
      <c r="G237" s="100" t="s">
        <v>478</v>
      </c>
      <c r="H237" s="100" t="s">
        <v>56</v>
      </c>
      <c r="I237" s="95"/>
      <c r="J237" s="100"/>
      <c r="K237" s="117"/>
      <c r="L237" s="100"/>
      <c r="M237" s="116"/>
      <c r="N237" s="116"/>
      <c r="O237" s="100"/>
      <c r="P237" s="116"/>
      <c r="Q237" s="116"/>
      <c r="R237" s="116"/>
      <c r="S237" s="116"/>
      <c r="T237" s="116"/>
      <c r="U237" s="116"/>
      <c r="V237" s="116"/>
      <c r="W237" s="116"/>
      <c r="X237" s="116"/>
    </row>
    <row r="238" s="51" customFormat="1" ht="29.55" hidden="1" customHeight="1" spans="1:24">
      <c r="A238" s="95"/>
      <c r="B238" s="96" t="s">
        <v>71</v>
      </c>
      <c r="C238" s="95" t="s">
        <v>131</v>
      </c>
      <c r="D238" s="98">
        <v>8.5</v>
      </c>
      <c r="E238" s="98"/>
      <c r="F238" s="98">
        <v>8.5</v>
      </c>
      <c r="G238" s="100" t="s">
        <v>479</v>
      </c>
      <c r="H238" s="100" t="s">
        <v>73</v>
      </c>
      <c r="I238" s="95"/>
      <c r="J238" s="100"/>
      <c r="K238" s="117"/>
      <c r="L238" s="100"/>
      <c r="M238" s="116"/>
      <c r="N238" s="116"/>
      <c r="O238" s="100"/>
      <c r="P238" s="116"/>
      <c r="Q238" s="116"/>
      <c r="R238" s="116"/>
      <c r="S238" s="116"/>
      <c r="T238" s="116"/>
      <c r="U238" s="116"/>
      <c r="V238" s="116"/>
      <c r="W238" s="116"/>
      <c r="X238" s="116"/>
    </row>
    <row r="239" s="51" customFormat="1" ht="29.55" hidden="1" customHeight="1" spans="1:24">
      <c r="A239" s="95"/>
      <c r="B239" s="96" t="s">
        <v>166</v>
      </c>
      <c r="C239" s="95" t="s">
        <v>131</v>
      </c>
      <c r="D239" s="98">
        <v>8.5</v>
      </c>
      <c r="E239" s="98"/>
      <c r="F239" s="98">
        <v>8.5</v>
      </c>
      <c r="G239" s="100" t="s">
        <v>480</v>
      </c>
      <c r="H239" s="100" t="s">
        <v>168</v>
      </c>
      <c r="I239" s="95"/>
      <c r="J239" s="100"/>
      <c r="K239" s="117"/>
      <c r="L239" s="100"/>
      <c r="M239" s="116"/>
      <c r="N239" s="116"/>
      <c r="O239" s="100"/>
      <c r="P239" s="116"/>
      <c r="Q239" s="116"/>
      <c r="R239" s="116"/>
      <c r="S239" s="116"/>
      <c r="T239" s="116"/>
      <c r="U239" s="116"/>
      <c r="V239" s="116"/>
      <c r="W239" s="116"/>
      <c r="X239" s="116"/>
    </row>
    <row r="240" s="51" customFormat="1" ht="29.55" hidden="1" customHeight="1" spans="1:24">
      <c r="A240" s="95"/>
      <c r="B240" s="96" t="s">
        <v>74</v>
      </c>
      <c r="C240" s="95" t="s">
        <v>131</v>
      </c>
      <c r="D240" s="98">
        <v>8.5</v>
      </c>
      <c r="E240" s="98"/>
      <c r="F240" s="98">
        <v>8.5</v>
      </c>
      <c r="G240" s="100" t="s">
        <v>481</v>
      </c>
      <c r="H240" s="100" t="s">
        <v>76</v>
      </c>
      <c r="I240" s="95"/>
      <c r="J240" s="100"/>
      <c r="K240" s="117"/>
      <c r="L240" s="100"/>
      <c r="M240" s="116"/>
      <c r="N240" s="116"/>
      <c r="O240" s="100"/>
      <c r="P240" s="116"/>
      <c r="Q240" s="116"/>
      <c r="R240" s="116"/>
      <c r="S240" s="116"/>
      <c r="T240" s="116"/>
      <c r="U240" s="116"/>
      <c r="V240" s="116"/>
      <c r="W240" s="116"/>
      <c r="X240" s="116"/>
    </row>
    <row r="241" s="51" customFormat="1" ht="29.55" hidden="1" customHeight="1" spans="1:24">
      <c r="A241" s="95"/>
      <c r="B241" s="96" t="s">
        <v>68</v>
      </c>
      <c r="C241" s="95" t="s">
        <v>131</v>
      </c>
      <c r="D241" s="98">
        <v>8.5</v>
      </c>
      <c r="E241" s="98"/>
      <c r="F241" s="98">
        <v>8.5</v>
      </c>
      <c r="G241" s="100" t="s">
        <v>482</v>
      </c>
      <c r="H241" s="100" t="s">
        <v>70</v>
      </c>
      <c r="I241" s="95"/>
      <c r="J241" s="100"/>
      <c r="K241" s="117"/>
      <c r="L241" s="100"/>
      <c r="M241" s="116"/>
      <c r="N241" s="116"/>
      <c r="O241" s="100"/>
      <c r="P241" s="116"/>
      <c r="Q241" s="116"/>
      <c r="R241" s="116"/>
      <c r="S241" s="116"/>
      <c r="T241" s="116"/>
      <c r="U241" s="116"/>
      <c r="V241" s="116"/>
      <c r="W241" s="116"/>
      <c r="X241" s="116"/>
    </row>
    <row r="242" s="51" customFormat="1" ht="29.55" hidden="1" customHeight="1" spans="1:24">
      <c r="A242" s="95"/>
      <c r="B242" s="96" t="s">
        <v>103</v>
      </c>
      <c r="C242" s="95" t="s">
        <v>131</v>
      </c>
      <c r="D242" s="98">
        <v>8</v>
      </c>
      <c r="E242" s="98"/>
      <c r="F242" s="98">
        <v>8</v>
      </c>
      <c r="G242" s="100" t="s">
        <v>483</v>
      </c>
      <c r="H242" s="100" t="s">
        <v>105</v>
      </c>
      <c r="I242" s="95"/>
      <c r="J242" s="100"/>
      <c r="K242" s="117"/>
      <c r="L242" s="100"/>
      <c r="M242" s="116"/>
      <c r="N242" s="116"/>
      <c r="O242" s="100"/>
      <c r="P242" s="113"/>
      <c r="Q242" s="113"/>
      <c r="R242" s="116"/>
      <c r="S242" s="116"/>
      <c r="T242" s="116"/>
      <c r="U242" s="116"/>
      <c r="V242" s="116"/>
      <c r="W242" s="116"/>
      <c r="X242" s="116"/>
    </row>
    <row r="243" ht="19.05" customHeight="1" spans="1:24">
      <c r="A243" s="89" t="s">
        <v>195</v>
      </c>
      <c r="B243" s="90" t="s">
        <v>484</v>
      </c>
      <c r="C243" s="85"/>
      <c r="D243" s="87"/>
      <c r="E243" s="87"/>
      <c r="F243" s="87"/>
      <c r="G243" s="88"/>
      <c r="H243" s="88"/>
      <c r="I243" s="85"/>
      <c r="J243" s="94"/>
      <c r="K243" s="112"/>
      <c r="L243" s="94"/>
      <c r="M243" s="113"/>
      <c r="N243" s="113"/>
      <c r="O243" s="94"/>
      <c r="P243" s="113"/>
      <c r="Q243" s="113"/>
      <c r="R243" s="113"/>
      <c r="S243" s="113"/>
      <c r="T243" s="113"/>
      <c r="U243" s="113"/>
      <c r="V243" s="113"/>
      <c r="W243" s="113"/>
      <c r="X243" s="113"/>
    </row>
    <row r="244" ht="30" hidden="1" customHeight="1" spans="1:24">
      <c r="A244" s="85">
        <v>139</v>
      </c>
      <c r="B244" s="86" t="s">
        <v>485</v>
      </c>
      <c r="C244" s="85" t="s">
        <v>486</v>
      </c>
      <c r="D244" s="87">
        <f>E244+F244</f>
        <v>3</v>
      </c>
      <c r="E244" s="87"/>
      <c r="F244" s="127">
        <v>3</v>
      </c>
      <c r="G244" s="128" t="s">
        <v>487</v>
      </c>
      <c r="H244" s="88" t="s">
        <v>82</v>
      </c>
      <c r="I244" s="85">
        <v>20</v>
      </c>
      <c r="J244" s="94"/>
      <c r="K244" s="112" t="s">
        <v>83</v>
      </c>
      <c r="L244" s="94" t="s">
        <v>112</v>
      </c>
      <c r="M244" s="113"/>
      <c r="N244" s="113"/>
      <c r="O244" s="94"/>
      <c r="P244" s="113"/>
      <c r="Q244" s="113"/>
      <c r="R244" s="113"/>
      <c r="S244" s="113"/>
      <c r="T244" s="113"/>
      <c r="U244" s="113"/>
      <c r="V244" s="113"/>
      <c r="W244" s="113"/>
      <c r="X244" s="113"/>
    </row>
    <row r="245" ht="30" hidden="1" customHeight="1" spans="1:24">
      <c r="A245" s="85">
        <v>140</v>
      </c>
      <c r="B245" s="86" t="s">
        <v>488</v>
      </c>
      <c r="C245" s="85" t="s">
        <v>486</v>
      </c>
      <c r="D245" s="87">
        <f>E245+F245</f>
        <v>2.5</v>
      </c>
      <c r="E245" s="87"/>
      <c r="F245" s="87">
        <v>2.5</v>
      </c>
      <c r="G245" s="94" t="s">
        <v>159</v>
      </c>
      <c r="H245" s="94" t="s">
        <v>73</v>
      </c>
      <c r="I245" s="85"/>
      <c r="J245" s="94"/>
      <c r="K245" s="112" t="s">
        <v>83</v>
      </c>
      <c r="L245" s="94" t="s">
        <v>112</v>
      </c>
      <c r="M245" s="113">
        <v>2017</v>
      </c>
      <c r="N245" s="113"/>
      <c r="O245" s="94"/>
      <c r="P245" s="113"/>
      <c r="Q245" s="113"/>
      <c r="R245" s="113"/>
      <c r="S245" s="113"/>
      <c r="T245" s="113"/>
      <c r="U245" s="113"/>
      <c r="V245" s="113"/>
      <c r="W245" s="113"/>
      <c r="X245" s="113"/>
    </row>
    <row r="246" ht="19.05" customHeight="1" spans="1:24">
      <c r="A246" s="85">
        <v>141</v>
      </c>
      <c r="B246" s="86" t="s">
        <v>489</v>
      </c>
      <c r="C246" s="85" t="s">
        <v>486</v>
      </c>
      <c r="D246" s="87">
        <v>0.96</v>
      </c>
      <c r="E246" s="87"/>
      <c r="F246" s="87">
        <v>0.96</v>
      </c>
      <c r="G246" s="94" t="s">
        <v>190</v>
      </c>
      <c r="H246" s="94" t="s">
        <v>297</v>
      </c>
      <c r="I246" s="85">
        <v>24</v>
      </c>
      <c r="J246" s="94">
        <v>255</v>
      </c>
      <c r="K246" s="112" t="s">
        <v>490</v>
      </c>
      <c r="L246" s="94" t="s">
        <v>66</v>
      </c>
      <c r="M246" s="113"/>
      <c r="N246" s="113"/>
      <c r="O246" s="94"/>
      <c r="P246" s="113"/>
      <c r="Q246" s="113"/>
      <c r="R246" s="113"/>
      <c r="S246" s="113"/>
      <c r="T246" s="113"/>
      <c r="U246" s="113"/>
      <c r="V246" s="113"/>
      <c r="W246" s="113"/>
      <c r="X246" s="113"/>
    </row>
    <row r="247" ht="36" spans="1:24">
      <c r="A247" s="85">
        <v>142</v>
      </c>
      <c r="B247" s="86" t="s">
        <v>491</v>
      </c>
      <c r="C247" s="85" t="s">
        <v>492</v>
      </c>
      <c r="D247" s="87">
        <v>1.53</v>
      </c>
      <c r="E247" s="87"/>
      <c r="F247" s="87">
        <v>1.53</v>
      </c>
      <c r="G247" s="94" t="s">
        <v>190</v>
      </c>
      <c r="H247" s="94" t="s">
        <v>297</v>
      </c>
      <c r="I247" s="85">
        <v>23</v>
      </c>
      <c r="J247" s="94" t="s">
        <v>493</v>
      </c>
      <c r="K247" s="112" t="s">
        <v>211</v>
      </c>
      <c r="L247" s="94" t="s">
        <v>66</v>
      </c>
      <c r="M247" s="113"/>
      <c r="N247" s="113"/>
      <c r="O247" s="94"/>
      <c r="P247" s="113"/>
      <c r="Q247" s="113"/>
      <c r="R247" s="113"/>
      <c r="S247" s="113"/>
      <c r="T247" s="113"/>
      <c r="U247" s="113"/>
      <c r="V247" s="113"/>
      <c r="W247" s="113"/>
      <c r="X247" s="113"/>
    </row>
    <row r="248" ht="30" hidden="1" customHeight="1" spans="1:24">
      <c r="A248" s="85">
        <v>143</v>
      </c>
      <c r="B248" s="86" t="s">
        <v>494</v>
      </c>
      <c r="C248" s="85" t="s">
        <v>486</v>
      </c>
      <c r="D248" s="87">
        <v>2.74</v>
      </c>
      <c r="E248" s="87"/>
      <c r="F248" s="87">
        <v>2.74</v>
      </c>
      <c r="G248" s="94" t="s">
        <v>159</v>
      </c>
      <c r="H248" s="94" t="s">
        <v>111</v>
      </c>
      <c r="I248" s="85" t="s">
        <v>495</v>
      </c>
      <c r="J248" s="94" t="s">
        <v>496</v>
      </c>
      <c r="K248" s="112" t="s">
        <v>497</v>
      </c>
      <c r="L248" s="94" t="s">
        <v>66</v>
      </c>
      <c r="M248" s="113"/>
      <c r="N248" s="113"/>
      <c r="O248" s="94"/>
      <c r="P248" s="113"/>
      <c r="Q248" s="113"/>
      <c r="R248" s="113"/>
      <c r="S248" s="113"/>
      <c r="T248" s="113"/>
      <c r="U248" s="113"/>
      <c r="V248" s="113"/>
      <c r="W248" s="113"/>
      <c r="X248" s="113"/>
    </row>
    <row r="249" ht="19.05" customHeight="1" spans="1:24">
      <c r="A249" s="85">
        <v>144</v>
      </c>
      <c r="B249" s="103" t="s">
        <v>498</v>
      </c>
      <c r="C249" s="85" t="s">
        <v>486</v>
      </c>
      <c r="D249" s="87">
        <v>5.68</v>
      </c>
      <c r="E249" s="87"/>
      <c r="F249" s="87">
        <v>5.68</v>
      </c>
      <c r="G249" s="88" t="s">
        <v>55</v>
      </c>
      <c r="H249" s="88" t="s">
        <v>297</v>
      </c>
      <c r="I249" s="85" t="s">
        <v>499</v>
      </c>
      <c r="J249" s="94"/>
      <c r="K249" s="112" t="s">
        <v>408</v>
      </c>
      <c r="L249" s="94"/>
      <c r="M249" s="94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</row>
    <row r="250" ht="19.05" customHeight="1" spans="1:24">
      <c r="A250" s="89" t="s">
        <v>195</v>
      </c>
      <c r="B250" s="90" t="s">
        <v>500</v>
      </c>
      <c r="C250" s="85"/>
      <c r="D250" s="87"/>
      <c r="E250" s="87"/>
      <c r="F250" s="87"/>
      <c r="G250" s="94"/>
      <c r="H250" s="94"/>
      <c r="I250" s="85"/>
      <c r="J250" s="94"/>
      <c r="K250" s="94"/>
      <c r="L250" s="94"/>
      <c r="M250" s="113"/>
      <c r="N250" s="113"/>
      <c r="O250" s="94"/>
      <c r="P250" s="113"/>
      <c r="Q250" s="113"/>
      <c r="R250" s="113"/>
      <c r="S250" s="113"/>
      <c r="T250" s="113"/>
      <c r="U250" s="113"/>
      <c r="V250" s="113"/>
      <c r="W250" s="113"/>
      <c r="X250" s="113"/>
    </row>
    <row r="251" ht="19.05" customHeight="1" spans="1:24">
      <c r="A251" s="85">
        <v>145</v>
      </c>
      <c r="B251" s="86" t="s">
        <v>501</v>
      </c>
      <c r="C251" s="85" t="s">
        <v>190</v>
      </c>
      <c r="D251" s="98">
        <f>+SUM(D252:D260)</f>
        <v>48</v>
      </c>
      <c r="E251" s="87"/>
      <c r="F251" s="98">
        <f>+SUM(F252:F260)</f>
        <v>48</v>
      </c>
      <c r="G251" s="100" t="s">
        <v>502</v>
      </c>
      <c r="H251" s="94" t="s">
        <v>355</v>
      </c>
      <c r="I251" s="85"/>
      <c r="J251" s="94"/>
      <c r="K251" s="112" t="s">
        <v>176</v>
      </c>
      <c r="L251" s="94" t="s">
        <v>58</v>
      </c>
      <c r="M251" s="113"/>
      <c r="N251" s="113"/>
      <c r="O251" s="94"/>
      <c r="P251" s="116"/>
      <c r="Q251" s="116"/>
      <c r="R251" s="113"/>
      <c r="S251" s="113"/>
      <c r="T251" s="113"/>
      <c r="U251" s="113"/>
      <c r="V251" s="113"/>
      <c r="W251" s="113"/>
      <c r="X251" s="113"/>
    </row>
    <row r="252" s="51" customFormat="1" ht="20.1" hidden="1" customHeight="1" spans="1:24">
      <c r="A252" s="95"/>
      <c r="B252" s="96" t="s">
        <v>501</v>
      </c>
      <c r="C252" s="95" t="s">
        <v>190</v>
      </c>
      <c r="D252" s="98">
        <v>4</v>
      </c>
      <c r="E252" s="98"/>
      <c r="F252" s="98">
        <v>4</v>
      </c>
      <c r="G252" s="100" t="s">
        <v>503</v>
      </c>
      <c r="H252" s="137" t="s">
        <v>105</v>
      </c>
      <c r="I252" s="95"/>
      <c r="J252" s="100"/>
      <c r="K252" s="100"/>
      <c r="L252" s="100"/>
      <c r="M252" s="116"/>
      <c r="N252" s="116"/>
      <c r="O252" s="100"/>
      <c r="P252" s="116"/>
      <c r="Q252" s="116"/>
      <c r="R252" s="116"/>
      <c r="S252" s="116"/>
      <c r="T252" s="116"/>
      <c r="U252" s="116"/>
      <c r="V252" s="116"/>
      <c r="W252" s="116"/>
      <c r="X252" s="116"/>
    </row>
    <row r="253" s="51" customFormat="1" ht="20.1" hidden="1" customHeight="1" spans="1:24">
      <c r="A253" s="95"/>
      <c r="B253" s="96" t="s">
        <v>501</v>
      </c>
      <c r="C253" s="95" t="s">
        <v>190</v>
      </c>
      <c r="D253" s="98">
        <v>8</v>
      </c>
      <c r="E253" s="98"/>
      <c r="F253" s="98">
        <v>8</v>
      </c>
      <c r="G253" s="100" t="s">
        <v>159</v>
      </c>
      <c r="H253" s="137" t="s">
        <v>76</v>
      </c>
      <c r="I253" s="95"/>
      <c r="J253" s="100"/>
      <c r="K253" s="100"/>
      <c r="L253" s="100"/>
      <c r="M253" s="116"/>
      <c r="N253" s="116"/>
      <c r="O253" s="100"/>
      <c r="P253" s="116"/>
      <c r="Q253" s="116"/>
      <c r="R253" s="116"/>
      <c r="S253" s="116"/>
      <c r="T253" s="116"/>
      <c r="U253" s="116"/>
      <c r="V253" s="116"/>
      <c r="W253" s="116"/>
      <c r="X253" s="116"/>
    </row>
    <row r="254" s="51" customFormat="1" ht="20.1" hidden="1" customHeight="1" spans="1:24">
      <c r="A254" s="95"/>
      <c r="B254" s="96" t="s">
        <v>501</v>
      </c>
      <c r="C254" s="95" t="s">
        <v>190</v>
      </c>
      <c r="D254" s="98">
        <v>6</v>
      </c>
      <c r="E254" s="98"/>
      <c r="F254" s="98">
        <v>6</v>
      </c>
      <c r="G254" s="100" t="s">
        <v>504</v>
      </c>
      <c r="H254" s="137" t="s">
        <v>168</v>
      </c>
      <c r="I254" s="95"/>
      <c r="J254" s="100"/>
      <c r="K254" s="100"/>
      <c r="L254" s="100"/>
      <c r="M254" s="116"/>
      <c r="N254" s="116"/>
      <c r="O254" s="100"/>
      <c r="P254" s="116"/>
      <c r="Q254" s="116"/>
      <c r="R254" s="116"/>
      <c r="S254" s="116"/>
      <c r="T254" s="116"/>
      <c r="U254" s="116"/>
      <c r="V254" s="116"/>
      <c r="W254" s="116"/>
      <c r="X254" s="116"/>
    </row>
    <row r="255" s="51" customFormat="1" ht="20.1" hidden="1" customHeight="1" spans="1:24">
      <c r="A255" s="95"/>
      <c r="B255" s="96" t="s">
        <v>501</v>
      </c>
      <c r="C255" s="95" t="s">
        <v>190</v>
      </c>
      <c r="D255" s="98">
        <v>4</v>
      </c>
      <c r="E255" s="98"/>
      <c r="F255" s="98">
        <v>4</v>
      </c>
      <c r="G255" s="100" t="s">
        <v>505</v>
      </c>
      <c r="H255" s="137" t="s">
        <v>70</v>
      </c>
      <c r="I255" s="95"/>
      <c r="J255" s="100"/>
      <c r="K255" s="100"/>
      <c r="L255" s="100"/>
      <c r="M255" s="116"/>
      <c r="N255" s="116"/>
      <c r="O255" s="100"/>
      <c r="P255" s="116"/>
      <c r="Q255" s="116"/>
      <c r="R255" s="116"/>
      <c r="S255" s="116"/>
      <c r="T255" s="116"/>
      <c r="U255" s="116"/>
      <c r="V255" s="116"/>
      <c r="W255" s="116"/>
      <c r="X255" s="116"/>
    </row>
    <row r="256" s="51" customFormat="1" ht="20.1" hidden="1" customHeight="1" spans="1:24">
      <c r="A256" s="95"/>
      <c r="B256" s="96" t="s">
        <v>501</v>
      </c>
      <c r="C256" s="95" t="s">
        <v>190</v>
      </c>
      <c r="D256" s="98">
        <v>8</v>
      </c>
      <c r="E256" s="98"/>
      <c r="F256" s="98">
        <v>8</v>
      </c>
      <c r="G256" s="100" t="s">
        <v>506</v>
      </c>
      <c r="H256" s="137" t="s">
        <v>73</v>
      </c>
      <c r="I256" s="95"/>
      <c r="J256" s="100"/>
      <c r="K256" s="100"/>
      <c r="L256" s="100"/>
      <c r="M256" s="116"/>
      <c r="N256" s="116"/>
      <c r="O256" s="100"/>
      <c r="P256" s="116"/>
      <c r="Q256" s="116"/>
      <c r="R256" s="116"/>
      <c r="S256" s="116"/>
      <c r="T256" s="116"/>
      <c r="U256" s="116"/>
      <c r="V256" s="116"/>
      <c r="W256" s="116"/>
      <c r="X256" s="116"/>
    </row>
    <row r="257" s="51" customFormat="1" ht="20.1" hidden="1" customHeight="1" spans="1:24">
      <c r="A257" s="95"/>
      <c r="B257" s="96" t="s">
        <v>501</v>
      </c>
      <c r="C257" s="95" t="s">
        <v>190</v>
      </c>
      <c r="D257" s="98">
        <v>8</v>
      </c>
      <c r="E257" s="98"/>
      <c r="F257" s="98">
        <v>8</v>
      </c>
      <c r="G257" s="100" t="s">
        <v>507</v>
      </c>
      <c r="H257" s="137" t="s">
        <v>82</v>
      </c>
      <c r="I257" s="95"/>
      <c r="J257" s="100"/>
      <c r="K257" s="100"/>
      <c r="L257" s="100"/>
      <c r="M257" s="116"/>
      <c r="N257" s="116"/>
      <c r="O257" s="100"/>
      <c r="P257" s="116"/>
      <c r="Q257" s="116"/>
      <c r="R257" s="116"/>
      <c r="S257" s="116"/>
      <c r="T257" s="116"/>
      <c r="U257" s="116"/>
      <c r="V257" s="116"/>
      <c r="W257" s="116"/>
      <c r="X257" s="116"/>
    </row>
    <row r="258" s="51" customFormat="1" ht="19.05" customHeight="1" spans="1:24">
      <c r="A258" s="95"/>
      <c r="B258" s="96" t="s">
        <v>501</v>
      </c>
      <c r="C258" s="95" t="s">
        <v>190</v>
      </c>
      <c r="D258" s="98">
        <v>4</v>
      </c>
      <c r="E258" s="98"/>
      <c r="F258" s="98">
        <v>4</v>
      </c>
      <c r="G258" s="100" t="s">
        <v>505</v>
      </c>
      <c r="H258" s="137" t="s">
        <v>297</v>
      </c>
      <c r="I258" s="95"/>
      <c r="J258" s="100"/>
      <c r="K258" s="100"/>
      <c r="L258" s="100"/>
      <c r="M258" s="116"/>
      <c r="N258" s="116"/>
      <c r="O258" s="100"/>
      <c r="P258" s="116"/>
      <c r="Q258" s="116"/>
      <c r="R258" s="116"/>
      <c r="S258" s="116"/>
      <c r="T258" s="116"/>
      <c r="U258" s="116"/>
      <c r="V258" s="116"/>
      <c r="W258" s="116"/>
      <c r="X258" s="116"/>
    </row>
    <row r="259" s="51" customFormat="1" ht="20.1" hidden="1" customHeight="1" spans="1:24">
      <c r="A259" s="95"/>
      <c r="B259" s="96" t="s">
        <v>501</v>
      </c>
      <c r="C259" s="95" t="s">
        <v>190</v>
      </c>
      <c r="D259" s="98">
        <v>2</v>
      </c>
      <c r="E259" s="98"/>
      <c r="F259" s="98">
        <v>2</v>
      </c>
      <c r="G259" s="100" t="s">
        <v>159</v>
      </c>
      <c r="H259" s="137" t="s">
        <v>111</v>
      </c>
      <c r="I259" s="95"/>
      <c r="J259" s="100"/>
      <c r="K259" s="100"/>
      <c r="L259" s="100"/>
      <c r="M259" s="116"/>
      <c r="N259" s="116"/>
      <c r="O259" s="100"/>
      <c r="P259" s="116"/>
      <c r="Q259" s="116"/>
      <c r="R259" s="116"/>
      <c r="S259" s="116"/>
      <c r="T259" s="116"/>
      <c r="U259" s="116"/>
      <c r="V259" s="116"/>
      <c r="W259" s="116"/>
      <c r="X259" s="116"/>
    </row>
    <row r="260" s="51" customFormat="1" ht="20.1" hidden="1" customHeight="1" spans="1:24">
      <c r="A260" s="95"/>
      <c r="B260" s="96" t="s">
        <v>501</v>
      </c>
      <c r="C260" s="95" t="s">
        <v>190</v>
      </c>
      <c r="D260" s="98">
        <v>4</v>
      </c>
      <c r="E260" s="98"/>
      <c r="F260" s="98">
        <v>4</v>
      </c>
      <c r="G260" s="100" t="s">
        <v>505</v>
      </c>
      <c r="H260" s="137" t="s">
        <v>117</v>
      </c>
      <c r="I260" s="95"/>
      <c r="J260" s="100"/>
      <c r="K260" s="100"/>
      <c r="L260" s="100"/>
      <c r="M260" s="116"/>
      <c r="N260" s="116"/>
      <c r="O260" s="100"/>
      <c r="P260" s="113"/>
      <c r="Q260" s="113"/>
      <c r="R260" s="116"/>
      <c r="S260" s="116"/>
      <c r="T260" s="116"/>
      <c r="U260" s="116"/>
      <c r="V260" s="116"/>
      <c r="W260" s="116"/>
      <c r="X260" s="116"/>
    </row>
    <row r="261" ht="19.05" customHeight="1" spans="1:24">
      <c r="A261" s="85">
        <v>146</v>
      </c>
      <c r="B261" s="86" t="s">
        <v>508</v>
      </c>
      <c r="C261" s="85" t="s">
        <v>55</v>
      </c>
      <c r="D261" s="87">
        <f>+SUM(D262:D271)</f>
        <v>86</v>
      </c>
      <c r="E261" s="87"/>
      <c r="F261" s="87">
        <f>+SUM(F262:F271)</f>
        <v>86</v>
      </c>
      <c r="G261" s="100" t="s">
        <v>509</v>
      </c>
      <c r="H261" s="94" t="s">
        <v>355</v>
      </c>
      <c r="I261" s="85"/>
      <c r="J261" s="94"/>
      <c r="K261" s="112" t="s">
        <v>176</v>
      </c>
      <c r="L261" s="94" t="s">
        <v>58</v>
      </c>
      <c r="M261" s="113"/>
      <c r="N261" s="113"/>
      <c r="O261" s="94"/>
      <c r="P261" s="116"/>
      <c r="Q261" s="116"/>
      <c r="R261" s="113"/>
      <c r="S261" s="113"/>
      <c r="T261" s="113"/>
      <c r="U261" s="113"/>
      <c r="V261" s="113"/>
      <c r="W261" s="113"/>
      <c r="X261" s="113"/>
    </row>
    <row r="262" s="51" customFormat="1" ht="20.1" hidden="1" customHeight="1" spans="1:24">
      <c r="A262" s="95"/>
      <c r="B262" s="96" t="s">
        <v>508</v>
      </c>
      <c r="C262" s="95" t="s">
        <v>55</v>
      </c>
      <c r="D262" s="98">
        <v>7</v>
      </c>
      <c r="E262" s="98"/>
      <c r="F262" s="98">
        <v>7</v>
      </c>
      <c r="G262" s="100" t="s">
        <v>159</v>
      </c>
      <c r="H262" s="137" t="s">
        <v>105</v>
      </c>
      <c r="I262" s="95"/>
      <c r="J262" s="100"/>
      <c r="K262" s="100"/>
      <c r="L262" s="100"/>
      <c r="M262" s="116"/>
      <c r="N262" s="116"/>
      <c r="O262" s="100"/>
      <c r="P262" s="116"/>
      <c r="Q262" s="116"/>
      <c r="R262" s="116"/>
      <c r="S262" s="116"/>
      <c r="T262" s="116"/>
      <c r="U262" s="116"/>
      <c r="V262" s="116"/>
      <c r="W262" s="116"/>
      <c r="X262" s="116"/>
    </row>
    <row r="263" s="51" customFormat="1" ht="20.1" hidden="1" customHeight="1" spans="1:24">
      <c r="A263" s="95"/>
      <c r="B263" s="96" t="s">
        <v>508</v>
      </c>
      <c r="C263" s="95" t="s">
        <v>55</v>
      </c>
      <c r="D263" s="98">
        <v>19</v>
      </c>
      <c r="E263" s="98"/>
      <c r="F263" s="98">
        <v>19</v>
      </c>
      <c r="G263" s="100" t="s">
        <v>510</v>
      </c>
      <c r="H263" s="137" t="s">
        <v>76</v>
      </c>
      <c r="I263" s="95"/>
      <c r="J263" s="100"/>
      <c r="K263" s="100"/>
      <c r="L263" s="100"/>
      <c r="M263" s="116"/>
      <c r="N263" s="116"/>
      <c r="O263" s="100"/>
      <c r="P263" s="116"/>
      <c r="Q263" s="116"/>
      <c r="R263" s="116"/>
      <c r="S263" s="116"/>
      <c r="T263" s="116"/>
      <c r="U263" s="116"/>
      <c r="V263" s="116"/>
      <c r="W263" s="116"/>
      <c r="X263" s="116"/>
    </row>
    <row r="264" s="51" customFormat="1" ht="20.1" hidden="1" customHeight="1" spans="1:24">
      <c r="A264" s="95"/>
      <c r="B264" s="96" t="s">
        <v>508</v>
      </c>
      <c r="C264" s="95" t="s">
        <v>55</v>
      </c>
      <c r="D264" s="98">
        <v>12</v>
      </c>
      <c r="E264" s="98"/>
      <c r="F264" s="98">
        <v>12</v>
      </c>
      <c r="G264" s="100" t="s">
        <v>511</v>
      </c>
      <c r="H264" s="137" t="s">
        <v>168</v>
      </c>
      <c r="I264" s="95"/>
      <c r="J264" s="100"/>
      <c r="K264" s="100"/>
      <c r="L264" s="100"/>
      <c r="M264" s="116"/>
      <c r="N264" s="116"/>
      <c r="O264" s="100"/>
      <c r="P264" s="116"/>
      <c r="Q264" s="116"/>
      <c r="R264" s="116"/>
      <c r="S264" s="116"/>
      <c r="T264" s="116"/>
      <c r="U264" s="116"/>
      <c r="V264" s="116"/>
      <c r="W264" s="116"/>
      <c r="X264" s="116"/>
    </row>
    <row r="265" s="51" customFormat="1" ht="20.1" hidden="1" customHeight="1" spans="1:24">
      <c r="A265" s="95"/>
      <c r="B265" s="96" t="s">
        <v>508</v>
      </c>
      <c r="C265" s="95" t="s">
        <v>55</v>
      </c>
      <c r="D265" s="98">
        <v>5</v>
      </c>
      <c r="E265" s="98"/>
      <c r="F265" s="98">
        <v>5</v>
      </c>
      <c r="G265" s="100" t="s">
        <v>512</v>
      </c>
      <c r="H265" s="137" t="s">
        <v>70</v>
      </c>
      <c r="I265" s="95"/>
      <c r="J265" s="100"/>
      <c r="K265" s="100"/>
      <c r="L265" s="100"/>
      <c r="M265" s="116"/>
      <c r="N265" s="116"/>
      <c r="O265" s="100"/>
      <c r="P265" s="116"/>
      <c r="Q265" s="116"/>
      <c r="R265" s="116"/>
      <c r="S265" s="116"/>
      <c r="T265" s="116"/>
      <c r="U265" s="116"/>
      <c r="V265" s="116"/>
      <c r="W265" s="116"/>
      <c r="X265" s="116"/>
    </row>
    <row r="266" s="51" customFormat="1" ht="20.1" hidden="1" customHeight="1" spans="1:24">
      <c r="A266" s="95"/>
      <c r="B266" s="96" t="s">
        <v>508</v>
      </c>
      <c r="C266" s="95" t="s">
        <v>55</v>
      </c>
      <c r="D266" s="98">
        <v>13</v>
      </c>
      <c r="E266" s="98"/>
      <c r="F266" s="98">
        <v>13</v>
      </c>
      <c r="G266" s="100" t="s">
        <v>513</v>
      </c>
      <c r="H266" s="137" t="s">
        <v>73</v>
      </c>
      <c r="I266" s="95"/>
      <c r="J266" s="100"/>
      <c r="K266" s="100"/>
      <c r="L266" s="100"/>
      <c r="M266" s="116"/>
      <c r="N266" s="116"/>
      <c r="O266" s="100"/>
      <c r="P266" s="116"/>
      <c r="Q266" s="116"/>
      <c r="R266" s="116"/>
      <c r="S266" s="116"/>
      <c r="T266" s="116"/>
      <c r="U266" s="116"/>
      <c r="V266" s="116"/>
      <c r="W266" s="116"/>
      <c r="X266" s="116"/>
    </row>
    <row r="267" s="51" customFormat="1" ht="20.1" hidden="1" customHeight="1" spans="1:24">
      <c r="A267" s="95"/>
      <c r="B267" s="96" t="s">
        <v>508</v>
      </c>
      <c r="C267" s="95" t="s">
        <v>55</v>
      </c>
      <c r="D267" s="98">
        <v>4</v>
      </c>
      <c r="E267" s="98"/>
      <c r="F267" s="98">
        <v>4</v>
      </c>
      <c r="G267" s="100" t="s">
        <v>514</v>
      </c>
      <c r="H267" s="137" t="s">
        <v>56</v>
      </c>
      <c r="I267" s="95"/>
      <c r="J267" s="100"/>
      <c r="K267" s="100"/>
      <c r="L267" s="100"/>
      <c r="M267" s="116"/>
      <c r="N267" s="116"/>
      <c r="O267" s="100"/>
      <c r="P267" s="116"/>
      <c r="Q267" s="116"/>
      <c r="R267" s="116"/>
      <c r="S267" s="116"/>
      <c r="T267" s="116"/>
      <c r="U267" s="116"/>
      <c r="V267" s="116"/>
      <c r="W267" s="116"/>
      <c r="X267" s="116"/>
    </row>
    <row r="268" s="51" customFormat="1" ht="20.1" hidden="1" customHeight="1" spans="1:24">
      <c r="A268" s="95"/>
      <c r="B268" s="96" t="s">
        <v>508</v>
      </c>
      <c r="C268" s="95" t="s">
        <v>55</v>
      </c>
      <c r="D268" s="98">
        <v>16</v>
      </c>
      <c r="E268" s="98"/>
      <c r="F268" s="98">
        <v>16</v>
      </c>
      <c r="G268" s="100" t="s">
        <v>515</v>
      </c>
      <c r="H268" s="137" t="s">
        <v>82</v>
      </c>
      <c r="I268" s="95"/>
      <c r="J268" s="100"/>
      <c r="K268" s="100"/>
      <c r="L268" s="100"/>
      <c r="M268" s="116"/>
      <c r="N268" s="116"/>
      <c r="O268" s="100"/>
      <c r="P268" s="116"/>
      <c r="Q268" s="116"/>
      <c r="R268" s="116"/>
      <c r="S268" s="116"/>
      <c r="T268" s="116"/>
      <c r="U268" s="116"/>
      <c r="V268" s="116"/>
      <c r="W268" s="116"/>
      <c r="X268" s="116"/>
    </row>
    <row r="269" s="51" customFormat="1" ht="19.05" customHeight="1" spans="1:24">
      <c r="A269" s="95"/>
      <c r="B269" s="96" t="s">
        <v>508</v>
      </c>
      <c r="C269" s="95" t="s">
        <v>55</v>
      </c>
      <c r="D269" s="98">
        <v>4</v>
      </c>
      <c r="E269" s="98"/>
      <c r="F269" s="98">
        <v>4</v>
      </c>
      <c r="G269" s="100" t="s">
        <v>516</v>
      </c>
      <c r="H269" s="137" t="s">
        <v>297</v>
      </c>
      <c r="I269" s="95"/>
      <c r="J269" s="100"/>
      <c r="K269" s="100"/>
      <c r="L269" s="100"/>
      <c r="M269" s="116"/>
      <c r="N269" s="116"/>
      <c r="O269" s="100"/>
      <c r="P269" s="116"/>
      <c r="Q269" s="116"/>
      <c r="R269" s="116"/>
      <c r="S269" s="116"/>
      <c r="T269" s="116"/>
      <c r="U269" s="116"/>
      <c r="V269" s="116"/>
      <c r="W269" s="116"/>
      <c r="X269" s="116"/>
    </row>
    <row r="270" s="51" customFormat="1" ht="20.1" hidden="1" customHeight="1" spans="1:24">
      <c r="A270" s="95"/>
      <c r="B270" s="96" t="s">
        <v>508</v>
      </c>
      <c r="C270" s="95" t="s">
        <v>55</v>
      </c>
      <c r="D270" s="98">
        <v>4</v>
      </c>
      <c r="E270" s="98"/>
      <c r="F270" s="98">
        <v>4</v>
      </c>
      <c r="G270" s="100" t="s">
        <v>503</v>
      </c>
      <c r="H270" s="137" t="s">
        <v>111</v>
      </c>
      <c r="I270" s="95"/>
      <c r="J270" s="100"/>
      <c r="K270" s="100"/>
      <c r="L270" s="100"/>
      <c r="M270" s="116"/>
      <c r="N270" s="116"/>
      <c r="O270" s="100"/>
      <c r="P270" s="116"/>
      <c r="Q270" s="116"/>
      <c r="R270" s="116"/>
      <c r="S270" s="116"/>
      <c r="T270" s="116"/>
      <c r="U270" s="116"/>
      <c r="V270" s="116"/>
      <c r="W270" s="116"/>
      <c r="X270" s="116"/>
    </row>
    <row r="271" s="51" customFormat="1" ht="20.1" hidden="1" customHeight="1" spans="1:24">
      <c r="A271" s="95"/>
      <c r="B271" s="96" t="s">
        <v>508</v>
      </c>
      <c r="C271" s="95" t="s">
        <v>55</v>
      </c>
      <c r="D271" s="98">
        <v>2</v>
      </c>
      <c r="E271" s="98"/>
      <c r="F271" s="98">
        <v>2</v>
      </c>
      <c r="G271" s="100" t="s">
        <v>159</v>
      </c>
      <c r="H271" s="137" t="s">
        <v>117</v>
      </c>
      <c r="I271" s="95"/>
      <c r="J271" s="100"/>
      <c r="K271" s="100"/>
      <c r="L271" s="100"/>
      <c r="M271" s="116"/>
      <c r="N271" s="116"/>
      <c r="O271" s="100"/>
      <c r="P271" s="113"/>
      <c r="Q271" s="113"/>
      <c r="R271" s="116"/>
      <c r="S271" s="116"/>
      <c r="T271" s="116"/>
      <c r="U271" s="116"/>
      <c r="V271" s="116"/>
      <c r="W271" s="116"/>
      <c r="X271" s="116"/>
    </row>
    <row r="272" ht="19.05" customHeight="1" spans="1:24">
      <c r="A272" s="89" t="s">
        <v>195</v>
      </c>
      <c r="B272" s="90" t="s">
        <v>517</v>
      </c>
      <c r="C272" s="85"/>
      <c r="D272" s="87"/>
      <c r="E272" s="87"/>
      <c r="F272" s="87"/>
      <c r="G272" s="94"/>
      <c r="H272" s="94"/>
      <c r="I272" s="85"/>
      <c r="J272" s="94"/>
      <c r="K272" s="94"/>
      <c r="L272" s="94"/>
      <c r="M272" s="113"/>
      <c r="N272" s="113"/>
      <c r="O272" s="94"/>
      <c r="P272" s="113"/>
      <c r="Q272" s="113"/>
      <c r="R272" s="113"/>
      <c r="S272" s="113"/>
      <c r="T272" s="113"/>
      <c r="U272" s="113"/>
      <c r="V272" s="113"/>
      <c r="W272" s="113"/>
      <c r="X272" s="113"/>
    </row>
    <row r="273" ht="19.05" customHeight="1" spans="1:24">
      <c r="A273" s="85">
        <v>147</v>
      </c>
      <c r="B273" s="86" t="s">
        <v>517</v>
      </c>
      <c r="C273" s="85" t="s">
        <v>338</v>
      </c>
      <c r="D273" s="87">
        <f>+SUM(D274:D276)</f>
        <v>27</v>
      </c>
      <c r="E273" s="87"/>
      <c r="F273" s="87">
        <f>+SUM(F274:F276)</f>
        <v>27</v>
      </c>
      <c r="G273" s="100" t="s">
        <v>518</v>
      </c>
      <c r="H273" s="94" t="s">
        <v>519</v>
      </c>
      <c r="I273" s="85"/>
      <c r="J273" s="94"/>
      <c r="K273" s="112" t="s">
        <v>176</v>
      </c>
      <c r="L273" s="94" t="s">
        <v>58</v>
      </c>
      <c r="M273" s="113"/>
      <c r="N273" s="113"/>
      <c r="O273" s="94"/>
      <c r="P273" s="116"/>
      <c r="Q273" s="116"/>
      <c r="R273" s="113"/>
      <c r="S273" s="113"/>
      <c r="T273" s="113"/>
      <c r="U273" s="113"/>
      <c r="V273" s="113"/>
      <c r="W273" s="113"/>
      <c r="X273" s="113"/>
    </row>
    <row r="274" s="51" customFormat="1" ht="19.05" customHeight="1" spans="1:24">
      <c r="A274" s="95"/>
      <c r="B274" s="96" t="s">
        <v>520</v>
      </c>
      <c r="C274" s="95" t="s">
        <v>338</v>
      </c>
      <c r="D274" s="98">
        <v>20</v>
      </c>
      <c r="E274" s="98"/>
      <c r="F274" s="98">
        <v>20</v>
      </c>
      <c r="G274" s="100" t="s">
        <v>521</v>
      </c>
      <c r="H274" s="137" t="s">
        <v>297</v>
      </c>
      <c r="I274" s="95"/>
      <c r="J274" s="100"/>
      <c r="K274" s="100"/>
      <c r="L274" s="100"/>
      <c r="M274" s="116"/>
      <c r="N274" s="116"/>
      <c r="O274" s="100"/>
      <c r="P274" s="116"/>
      <c r="Q274" s="116"/>
      <c r="R274" s="116"/>
      <c r="S274" s="116"/>
      <c r="T274" s="116"/>
      <c r="U274" s="116"/>
      <c r="V274" s="116"/>
      <c r="W274" s="116"/>
      <c r="X274" s="116"/>
    </row>
    <row r="275" s="51" customFormat="1" ht="20.1" hidden="1" customHeight="1" spans="1:24">
      <c r="A275" s="95"/>
      <c r="B275" s="96" t="s">
        <v>517</v>
      </c>
      <c r="C275" s="95" t="s">
        <v>338</v>
      </c>
      <c r="D275" s="98">
        <v>5</v>
      </c>
      <c r="E275" s="98"/>
      <c r="F275" s="98">
        <v>5</v>
      </c>
      <c r="G275" s="100" t="s">
        <v>159</v>
      </c>
      <c r="H275" s="137" t="s">
        <v>117</v>
      </c>
      <c r="I275" s="95"/>
      <c r="J275" s="100"/>
      <c r="K275" s="100"/>
      <c r="L275" s="100"/>
      <c r="M275" s="116"/>
      <c r="N275" s="116"/>
      <c r="O275" s="100"/>
      <c r="P275" s="116"/>
      <c r="Q275" s="116"/>
      <c r="R275" s="116"/>
      <c r="S275" s="116"/>
      <c r="T275" s="116"/>
      <c r="U275" s="116"/>
      <c r="V275" s="116"/>
      <c r="W275" s="116"/>
      <c r="X275" s="116"/>
    </row>
    <row r="276" s="51" customFormat="1" ht="20.1" hidden="1" customHeight="1" spans="1:24">
      <c r="A276" s="95"/>
      <c r="B276" s="96" t="s">
        <v>517</v>
      </c>
      <c r="C276" s="95" t="s">
        <v>338</v>
      </c>
      <c r="D276" s="98">
        <v>2</v>
      </c>
      <c r="E276" s="98"/>
      <c r="F276" s="98">
        <v>2</v>
      </c>
      <c r="G276" s="100" t="s">
        <v>522</v>
      </c>
      <c r="H276" s="137" t="s">
        <v>82</v>
      </c>
      <c r="I276" s="95"/>
      <c r="J276" s="100"/>
      <c r="K276" s="100"/>
      <c r="L276" s="100"/>
      <c r="M276" s="116"/>
      <c r="N276" s="116"/>
      <c r="O276" s="100"/>
      <c r="P276" s="116"/>
      <c r="Q276" s="116"/>
      <c r="R276" s="116"/>
      <c r="S276" s="116"/>
      <c r="T276" s="116"/>
      <c r="U276" s="116"/>
      <c r="V276" s="116"/>
      <c r="W276" s="116"/>
      <c r="X276" s="116"/>
    </row>
    <row r="277" s="51" customFormat="1" ht="19.05" customHeight="1" spans="1:24">
      <c r="A277" s="89" t="s">
        <v>195</v>
      </c>
      <c r="B277" s="90" t="s">
        <v>484</v>
      </c>
      <c r="C277" s="95"/>
      <c r="D277" s="98"/>
      <c r="E277" s="98"/>
      <c r="F277" s="98"/>
      <c r="G277" s="100"/>
      <c r="H277" s="137"/>
      <c r="I277" s="95"/>
      <c r="J277" s="100"/>
      <c r="K277" s="100"/>
      <c r="L277" s="100"/>
      <c r="M277" s="116"/>
      <c r="N277" s="116"/>
      <c r="O277" s="100"/>
      <c r="P277" s="113"/>
      <c r="Q277" s="113"/>
      <c r="R277" s="116"/>
      <c r="S277" s="116"/>
      <c r="T277" s="116"/>
      <c r="U277" s="116"/>
      <c r="V277" s="116"/>
      <c r="W277" s="116"/>
      <c r="X277" s="116"/>
    </row>
    <row r="278" ht="25.05" customHeight="1" spans="1:24">
      <c r="A278" s="85">
        <v>148</v>
      </c>
      <c r="B278" s="86" t="s">
        <v>484</v>
      </c>
      <c r="C278" s="85" t="s">
        <v>486</v>
      </c>
      <c r="D278" s="87">
        <f>+SUM(D279:D286)</f>
        <v>40</v>
      </c>
      <c r="E278" s="87"/>
      <c r="F278" s="87">
        <f>+SUM(F279:F286)</f>
        <v>40</v>
      </c>
      <c r="G278" s="100" t="s">
        <v>523</v>
      </c>
      <c r="H278" s="94" t="s">
        <v>355</v>
      </c>
      <c r="I278" s="85"/>
      <c r="J278" s="94"/>
      <c r="K278" s="112" t="s">
        <v>176</v>
      </c>
      <c r="L278" s="94" t="s">
        <v>58</v>
      </c>
      <c r="M278" s="113"/>
      <c r="N278" s="113"/>
      <c r="O278" s="94"/>
      <c r="P278" s="116"/>
      <c r="Q278" s="116"/>
      <c r="R278" s="113"/>
      <c r="S278" s="113"/>
      <c r="T278" s="113"/>
      <c r="U278" s="113"/>
      <c r="V278" s="113"/>
      <c r="W278" s="113"/>
      <c r="X278" s="113"/>
    </row>
    <row r="279" s="51" customFormat="1" ht="20.1" hidden="1" customHeight="1" spans="1:24">
      <c r="A279" s="95"/>
      <c r="B279" s="96" t="s">
        <v>484</v>
      </c>
      <c r="C279" s="95" t="s">
        <v>486</v>
      </c>
      <c r="D279" s="98">
        <v>5</v>
      </c>
      <c r="E279" s="98"/>
      <c r="F279" s="98">
        <v>5</v>
      </c>
      <c r="G279" s="100" t="s">
        <v>159</v>
      </c>
      <c r="H279" s="137" t="s">
        <v>117</v>
      </c>
      <c r="I279" s="95"/>
      <c r="J279" s="100"/>
      <c r="K279" s="100"/>
      <c r="L279" s="100"/>
      <c r="M279" s="116"/>
      <c r="N279" s="116"/>
      <c r="O279" s="100"/>
      <c r="P279" s="116"/>
      <c r="Q279" s="116"/>
      <c r="R279" s="116"/>
      <c r="S279" s="116"/>
      <c r="T279" s="116"/>
      <c r="U279" s="116"/>
      <c r="V279" s="116"/>
      <c r="W279" s="116"/>
      <c r="X279" s="116"/>
    </row>
    <row r="280" s="51" customFormat="1" ht="20.1" hidden="1" customHeight="1" spans="1:24">
      <c r="A280" s="95"/>
      <c r="B280" s="96" t="s">
        <v>484</v>
      </c>
      <c r="C280" s="95" t="s">
        <v>486</v>
      </c>
      <c r="D280" s="98">
        <v>4</v>
      </c>
      <c r="E280" s="98"/>
      <c r="F280" s="98">
        <v>4</v>
      </c>
      <c r="G280" s="100" t="s">
        <v>524</v>
      </c>
      <c r="H280" s="137" t="s">
        <v>73</v>
      </c>
      <c r="I280" s="95"/>
      <c r="J280" s="100"/>
      <c r="K280" s="100"/>
      <c r="L280" s="100"/>
      <c r="M280" s="116"/>
      <c r="N280" s="116"/>
      <c r="O280" s="100"/>
      <c r="P280" s="116"/>
      <c r="Q280" s="116"/>
      <c r="R280" s="116"/>
      <c r="S280" s="116"/>
      <c r="T280" s="116"/>
      <c r="U280" s="116"/>
      <c r="V280" s="116"/>
      <c r="W280" s="116"/>
      <c r="X280" s="116"/>
    </row>
    <row r="281" s="51" customFormat="1" ht="20.1" hidden="1" customHeight="1" spans="1:24">
      <c r="A281" s="95"/>
      <c r="B281" s="96" t="s">
        <v>484</v>
      </c>
      <c r="C281" s="95" t="s">
        <v>486</v>
      </c>
      <c r="D281" s="98">
        <v>3</v>
      </c>
      <c r="E281" s="98"/>
      <c r="F281" s="98">
        <v>3</v>
      </c>
      <c r="G281" s="100" t="s">
        <v>525</v>
      </c>
      <c r="H281" s="137" t="s">
        <v>70</v>
      </c>
      <c r="I281" s="95"/>
      <c r="J281" s="100"/>
      <c r="K281" s="100"/>
      <c r="L281" s="100"/>
      <c r="M281" s="116"/>
      <c r="N281" s="116"/>
      <c r="O281" s="100"/>
      <c r="P281" s="116"/>
      <c r="Q281" s="116"/>
      <c r="R281" s="116"/>
      <c r="S281" s="116"/>
      <c r="T281" s="116"/>
      <c r="U281" s="116"/>
      <c r="V281" s="116"/>
      <c r="W281" s="116"/>
      <c r="X281" s="116"/>
    </row>
    <row r="282" s="51" customFormat="1" ht="20.1" hidden="1" customHeight="1" spans="1:24">
      <c r="A282" s="95"/>
      <c r="B282" s="96" t="s">
        <v>484</v>
      </c>
      <c r="C282" s="95" t="s">
        <v>486</v>
      </c>
      <c r="D282" s="98">
        <v>3</v>
      </c>
      <c r="E282" s="98"/>
      <c r="F282" s="98">
        <v>3</v>
      </c>
      <c r="G282" s="100" t="s">
        <v>525</v>
      </c>
      <c r="H282" s="137" t="s">
        <v>168</v>
      </c>
      <c r="I282" s="95"/>
      <c r="J282" s="100"/>
      <c r="K282" s="100"/>
      <c r="L282" s="100"/>
      <c r="M282" s="116"/>
      <c r="N282" s="116"/>
      <c r="O282" s="100"/>
      <c r="P282" s="116"/>
      <c r="Q282" s="116"/>
      <c r="R282" s="116"/>
      <c r="S282" s="116"/>
      <c r="T282" s="116"/>
      <c r="U282" s="116"/>
      <c r="V282" s="116"/>
      <c r="W282" s="116"/>
      <c r="X282" s="116"/>
    </row>
    <row r="283" s="51" customFormat="1" ht="20.1" hidden="1" customHeight="1" spans="1:24">
      <c r="A283" s="95"/>
      <c r="B283" s="96" t="s">
        <v>484</v>
      </c>
      <c r="C283" s="95" t="s">
        <v>486</v>
      </c>
      <c r="D283" s="98">
        <v>5</v>
      </c>
      <c r="E283" s="98"/>
      <c r="F283" s="98">
        <v>5</v>
      </c>
      <c r="G283" s="100" t="s">
        <v>159</v>
      </c>
      <c r="H283" s="137" t="s">
        <v>111</v>
      </c>
      <c r="I283" s="95"/>
      <c r="J283" s="100"/>
      <c r="K283" s="100"/>
      <c r="L283" s="100"/>
      <c r="M283" s="116"/>
      <c r="N283" s="116"/>
      <c r="O283" s="100"/>
      <c r="P283" s="116"/>
      <c r="Q283" s="116"/>
      <c r="R283" s="116"/>
      <c r="S283" s="116"/>
      <c r="T283" s="116"/>
      <c r="U283" s="116"/>
      <c r="V283" s="116"/>
      <c r="W283" s="116"/>
      <c r="X283" s="116"/>
    </row>
    <row r="284" s="51" customFormat="1" ht="28.95" hidden="1" customHeight="1" spans="1:24">
      <c r="A284" s="95"/>
      <c r="B284" s="96" t="s">
        <v>484</v>
      </c>
      <c r="C284" s="95" t="s">
        <v>486</v>
      </c>
      <c r="D284" s="98">
        <v>4</v>
      </c>
      <c r="E284" s="98"/>
      <c r="F284" s="98">
        <v>4</v>
      </c>
      <c r="G284" s="100" t="s">
        <v>526</v>
      </c>
      <c r="H284" s="137" t="s">
        <v>105</v>
      </c>
      <c r="I284" s="95"/>
      <c r="J284" s="100"/>
      <c r="K284" s="100"/>
      <c r="L284" s="100"/>
      <c r="M284" s="116"/>
      <c r="N284" s="116"/>
      <c r="O284" s="100"/>
      <c r="P284" s="116"/>
      <c r="Q284" s="116"/>
      <c r="R284" s="116"/>
      <c r="S284" s="116"/>
      <c r="T284" s="116"/>
      <c r="U284" s="116"/>
      <c r="V284" s="116"/>
      <c r="W284" s="116"/>
      <c r="X284" s="116"/>
    </row>
    <row r="285" s="51" customFormat="1" ht="20.1" hidden="1" customHeight="1" spans="1:24">
      <c r="A285" s="95"/>
      <c r="B285" s="96" t="s">
        <v>484</v>
      </c>
      <c r="C285" s="95" t="s">
        <v>486</v>
      </c>
      <c r="D285" s="98">
        <v>10</v>
      </c>
      <c r="E285" s="98"/>
      <c r="F285" s="98">
        <v>10</v>
      </c>
      <c r="G285" s="100" t="s">
        <v>527</v>
      </c>
      <c r="H285" s="137" t="s">
        <v>82</v>
      </c>
      <c r="I285" s="95"/>
      <c r="J285" s="100"/>
      <c r="K285" s="100"/>
      <c r="L285" s="100"/>
      <c r="M285" s="116"/>
      <c r="N285" s="116"/>
      <c r="O285" s="100"/>
      <c r="P285" s="116"/>
      <c r="Q285" s="116"/>
      <c r="R285" s="116"/>
      <c r="S285" s="116"/>
      <c r="T285" s="116"/>
      <c r="U285" s="116"/>
      <c r="V285" s="116"/>
      <c r="W285" s="116"/>
      <c r="X285" s="116"/>
    </row>
    <row r="286" s="51" customFormat="1" ht="19.05" customHeight="1" spans="1:24">
      <c r="A286" s="95"/>
      <c r="B286" s="96" t="s">
        <v>484</v>
      </c>
      <c r="C286" s="95" t="s">
        <v>486</v>
      </c>
      <c r="D286" s="98">
        <v>6</v>
      </c>
      <c r="E286" s="98"/>
      <c r="F286" s="98">
        <v>6</v>
      </c>
      <c r="G286" s="100" t="s">
        <v>528</v>
      </c>
      <c r="H286" s="137" t="s">
        <v>297</v>
      </c>
      <c r="I286" s="95"/>
      <c r="J286" s="100"/>
      <c r="K286" s="100"/>
      <c r="L286" s="100"/>
      <c r="M286" s="116"/>
      <c r="N286" s="116"/>
      <c r="O286" s="100"/>
      <c r="P286" s="113"/>
      <c r="Q286" s="113"/>
      <c r="R286" s="116"/>
      <c r="S286" s="116"/>
      <c r="T286" s="116"/>
      <c r="U286" s="116"/>
      <c r="V286" s="116"/>
      <c r="W286" s="116"/>
      <c r="X286" s="116"/>
    </row>
    <row r="287" ht="19.05" customHeight="1" spans="1:24">
      <c r="A287" s="89" t="s">
        <v>529</v>
      </c>
      <c r="B287" s="90" t="s">
        <v>530</v>
      </c>
      <c r="C287" s="85"/>
      <c r="D287" s="101"/>
      <c r="E287" s="101"/>
      <c r="F287" s="101"/>
      <c r="G287" s="91"/>
      <c r="H287" s="92"/>
      <c r="I287" s="92"/>
      <c r="J287" s="91"/>
      <c r="K287" s="92"/>
      <c r="L287" s="91"/>
      <c r="M287" s="113"/>
      <c r="N287" s="113"/>
      <c r="O287" s="94"/>
      <c r="P287" s="113"/>
      <c r="Q287" s="113"/>
      <c r="R287" s="113"/>
      <c r="S287" s="113"/>
      <c r="T287" s="113"/>
      <c r="U287" s="113"/>
      <c r="V287" s="113"/>
      <c r="W287" s="113"/>
      <c r="X287" s="113"/>
    </row>
    <row r="288" ht="30" hidden="1" customHeight="1" spans="1:24">
      <c r="A288" s="85">
        <v>149</v>
      </c>
      <c r="B288" s="103" t="s">
        <v>531</v>
      </c>
      <c r="C288" s="85" t="s">
        <v>131</v>
      </c>
      <c r="D288" s="87">
        <f t="shared" ref="D288:D295" si="7">E288+F288</f>
        <v>2.1</v>
      </c>
      <c r="E288" s="87"/>
      <c r="F288" s="87">
        <v>2.1</v>
      </c>
      <c r="G288" s="94" t="s">
        <v>532</v>
      </c>
      <c r="H288" s="94" t="s">
        <v>73</v>
      </c>
      <c r="I288" s="94"/>
      <c r="J288" s="94"/>
      <c r="K288" s="112" t="s">
        <v>83</v>
      </c>
      <c r="L288" s="94" t="s">
        <v>112</v>
      </c>
      <c r="M288" s="113"/>
      <c r="N288" s="113"/>
      <c r="O288" s="94"/>
      <c r="P288" s="113"/>
      <c r="Q288" s="113"/>
      <c r="R288" s="113"/>
      <c r="S288" s="113"/>
      <c r="T288" s="113"/>
      <c r="U288" s="113"/>
      <c r="V288" s="113"/>
      <c r="W288" s="113"/>
      <c r="X288" s="113"/>
    </row>
    <row r="289" ht="30" hidden="1" customHeight="1" spans="1:24">
      <c r="A289" s="85">
        <v>150</v>
      </c>
      <c r="B289" s="103" t="s">
        <v>533</v>
      </c>
      <c r="C289" s="85" t="s">
        <v>131</v>
      </c>
      <c r="D289" s="124">
        <f t="shared" si="7"/>
        <v>0.03</v>
      </c>
      <c r="E289" s="124"/>
      <c r="F289" s="124">
        <v>0.03</v>
      </c>
      <c r="G289" s="94" t="s">
        <v>190</v>
      </c>
      <c r="H289" s="94" t="s">
        <v>105</v>
      </c>
      <c r="I289" s="94"/>
      <c r="J289" s="94"/>
      <c r="K289" s="112" t="s">
        <v>83</v>
      </c>
      <c r="L289" s="94" t="s">
        <v>112</v>
      </c>
      <c r="M289" s="113"/>
      <c r="N289" s="113"/>
      <c r="O289" s="94"/>
      <c r="P289" s="113"/>
      <c r="Q289" s="113"/>
      <c r="R289" s="113"/>
      <c r="S289" s="113"/>
      <c r="T289" s="113"/>
      <c r="U289" s="113"/>
      <c r="V289" s="113"/>
      <c r="W289" s="113"/>
      <c r="X289" s="113"/>
    </row>
    <row r="290" ht="30" hidden="1" customHeight="1" spans="1:24">
      <c r="A290" s="85">
        <v>151</v>
      </c>
      <c r="B290" s="103" t="s">
        <v>533</v>
      </c>
      <c r="C290" s="85" t="s">
        <v>131</v>
      </c>
      <c r="D290" s="124">
        <f t="shared" si="7"/>
        <v>0.02</v>
      </c>
      <c r="E290" s="124"/>
      <c r="F290" s="124">
        <v>0.02</v>
      </c>
      <c r="G290" s="94" t="s">
        <v>190</v>
      </c>
      <c r="H290" s="94" t="s">
        <v>105</v>
      </c>
      <c r="I290" s="94"/>
      <c r="J290" s="94"/>
      <c r="K290" s="112" t="s">
        <v>83</v>
      </c>
      <c r="L290" s="94" t="s">
        <v>112</v>
      </c>
      <c r="M290" s="113"/>
      <c r="N290" s="113"/>
      <c r="O290" s="94"/>
      <c r="P290" s="113"/>
      <c r="Q290" s="113"/>
      <c r="R290" s="113"/>
      <c r="S290" s="113"/>
      <c r="T290" s="113"/>
      <c r="U290" s="113"/>
      <c r="V290" s="113"/>
      <c r="W290" s="113"/>
      <c r="X290" s="113"/>
    </row>
    <row r="291" ht="30" hidden="1" customHeight="1" spans="1:24">
      <c r="A291" s="85">
        <v>152</v>
      </c>
      <c r="B291" s="103" t="s">
        <v>534</v>
      </c>
      <c r="C291" s="85" t="s">
        <v>131</v>
      </c>
      <c r="D291" s="124">
        <f t="shared" si="7"/>
        <v>0.01</v>
      </c>
      <c r="E291" s="124"/>
      <c r="F291" s="124">
        <v>0.01</v>
      </c>
      <c r="G291" s="94" t="s">
        <v>190</v>
      </c>
      <c r="H291" s="88" t="s">
        <v>56</v>
      </c>
      <c r="I291" s="94"/>
      <c r="J291" s="94"/>
      <c r="K291" s="112" t="s">
        <v>83</v>
      </c>
      <c r="L291" s="94" t="s">
        <v>112</v>
      </c>
      <c r="M291" s="113"/>
      <c r="N291" s="113"/>
      <c r="O291" s="94"/>
      <c r="P291" s="113"/>
      <c r="Q291" s="113"/>
      <c r="R291" s="113"/>
      <c r="S291" s="113"/>
      <c r="T291" s="113"/>
      <c r="U291" s="113"/>
      <c r="V291" s="113"/>
      <c r="W291" s="113"/>
      <c r="X291" s="113"/>
    </row>
    <row r="292" ht="19.05" customHeight="1" spans="1:24">
      <c r="A292" s="85">
        <v>153</v>
      </c>
      <c r="B292" s="103" t="s">
        <v>535</v>
      </c>
      <c r="C292" s="85" t="s">
        <v>89</v>
      </c>
      <c r="D292" s="124">
        <f t="shared" si="7"/>
        <v>0.52</v>
      </c>
      <c r="E292" s="124"/>
      <c r="F292" s="124">
        <v>0.52</v>
      </c>
      <c r="G292" s="94" t="s">
        <v>190</v>
      </c>
      <c r="H292" s="94" t="s">
        <v>79</v>
      </c>
      <c r="I292" s="94"/>
      <c r="J292" s="94"/>
      <c r="K292" s="112" t="s">
        <v>83</v>
      </c>
      <c r="L292" s="94" t="s">
        <v>112</v>
      </c>
      <c r="M292" s="113"/>
      <c r="N292" s="113"/>
      <c r="O292" s="94"/>
      <c r="P292" s="113"/>
      <c r="Q292" s="113"/>
      <c r="R292" s="113"/>
      <c r="S292" s="113"/>
      <c r="T292" s="113"/>
      <c r="U292" s="113"/>
      <c r="V292" s="113"/>
      <c r="W292" s="113"/>
      <c r="X292" s="113"/>
    </row>
    <row r="293" ht="30" hidden="1" customHeight="1" spans="1:24">
      <c r="A293" s="85">
        <v>154</v>
      </c>
      <c r="B293" s="103" t="s">
        <v>536</v>
      </c>
      <c r="C293" s="85" t="s">
        <v>89</v>
      </c>
      <c r="D293" s="124">
        <f t="shared" si="7"/>
        <v>0.04</v>
      </c>
      <c r="E293" s="124"/>
      <c r="F293" s="124">
        <v>0.04</v>
      </c>
      <c r="G293" s="94" t="s">
        <v>270</v>
      </c>
      <c r="H293" s="88" t="s">
        <v>111</v>
      </c>
      <c r="I293" s="94"/>
      <c r="J293" s="94"/>
      <c r="K293" s="112" t="s">
        <v>83</v>
      </c>
      <c r="L293" s="94" t="s">
        <v>112</v>
      </c>
      <c r="M293" s="113"/>
      <c r="N293" s="113"/>
      <c r="O293" s="94"/>
      <c r="P293" s="113"/>
      <c r="Q293" s="113"/>
      <c r="R293" s="113"/>
      <c r="S293" s="113"/>
      <c r="T293" s="113"/>
      <c r="U293" s="113"/>
      <c r="V293" s="113"/>
      <c r="W293" s="113"/>
      <c r="X293" s="113"/>
    </row>
    <row r="294" ht="30" hidden="1" customHeight="1" spans="1:24">
      <c r="A294" s="85">
        <v>155</v>
      </c>
      <c r="B294" s="86" t="s">
        <v>537</v>
      </c>
      <c r="C294" s="85" t="s">
        <v>131</v>
      </c>
      <c r="D294" s="87">
        <f t="shared" si="7"/>
        <v>0.09</v>
      </c>
      <c r="E294" s="87"/>
      <c r="F294" s="87">
        <v>0.09</v>
      </c>
      <c r="G294" s="88" t="s">
        <v>538</v>
      </c>
      <c r="H294" s="88" t="s">
        <v>56</v>
      </c>
      <c r="I294" s="85" t="s">
        <v>539</v>
      </c>
      <c r="J294" s="94" t="s">
        <v>540</v>
      </c>
      <c r="K294" s="112" t="s">
        <v>83</v>
      </c>
      <c r="L294" s="94" t="s">
        <v>112</v>
      </c>
      <c r="M294" s="113"/>
      <c r="N294" s="113"/>
      <c r="O294" s="94"/>
      <c r="P294" s="113"/>
      <c r="Q294" s="113"/>
      <c r="R294" s="113"/>
      <c r="S294" s="113"/>
      <c r="T294" s="113"/>
      <c r="U294" s="113"/>
      <c r="V294" s="113"/>
      <c r="W294" s="113"/>
      <c r="X294" s="113"/>
    </row>
    <row r="295" ht="30" hidden="1" customHeight="1" spans="1:24">
      <c r="A295" s="85">
        <v>156</v>
      </c>
      <c r="B295" s="103" t="s">
        <v>541</v>
      </c>
      <c r="C295" s="85" t="s">
        <v>131</v>
      </c>
      <c r="D295" s="87">
        <f t="shared" si="7"/>
        <v>0.2</v>
      </c>
      <c r="E295" s="124"/>
      <c r="F295" s="87">
        <v>0.2</v>
      </c>
      <c r="G295" s="94" t="s">
        <v>159</v>
      </c>
      <c r="H295" s="88" t="s">
        <v>56</v>
      </c>
      <c r="I295" s="94"/>
      <c r="J295" s="114"/>
      <c r="K295" s="112" t="s">
        <v>83</v>
      </c>
      <c r="L295" s="94" t="s">
        <v>112</v>
      </c>
      <c r="M295" s="113"/>
      <c r="N295" s="113"/>
      <c r="O295" s="94"/>
      <c r="P295" s="113"/>
      <c r="Q295" s="113"/>
      <c r="R295" s="113"/>
      <c r="S295" s="113"/>
      <c r="T295" s="113"/>
      <c r="U295" s="113"/>
      <c r="V295" s="113"/>
      <c r="W295" s="113"/>
      <c r="X295" s="113"/>
    </row>
    <row r="296" ht="30" hidden="1" customHeight="1" spans="1:24">
      <c r="A296" s="85">
        <v>157</v>
      </c>
      <c r="B296" s="103" t="s">
        <v>542</v>
      </c>
      <c r="C296" s="85" t="s">
        <v>131</v>
      </c>
      <c r="D296" s="87">
        <v>0.58</v>
      </c>
      <c r="E296" s="124"/>
      <c r="F296" s="87">
        <v>0.58</v>
      </c>
      <c r="G296" s="94" t="s">
        <v>159</v>
      </c>
      <c r="H296" s="88" t="s">
        <v>70</v>
      </c>
      <c r="I296" s="94">
        <v>28</v>
      </c>
      <c r="J296" s="94" t="s">
        <v>543</v>
      </c>
      <c r="K296" s="112" t="s">
        <v>211</v>
      </c>
      <c r="L296" s="94" t="s">
        <v>66</v>
      </c>
      <c r="M296" s="113"/>
      <c r="N296" s="113"/>
      <c r="O296" s="94"/>
      <c r="P296" s="113"/>
      <c r="Q296" s="113"/>
      <c r="R296" s="113"/>
      <c r="S296" s="113"/>
      <c r="T296" s="113"/>
      <c r="U296" s="113"/>
      <c r="V296" s="113"/>
      <c r="W296" s="113"/>
      <c r="X296" s="113"/>
    </row>
    <row r="297" ht="30" hidden="1" customHeight="1" spans="1:24">
      <c r="A297" s="85">
        <v>158</v>
      </c>
      <c r="B297" s="103" t="s">
        <v>544</v>
      </c>
      <c r="C297" s="85" t="s">
        <v>131</v>
      </c>
      <c r="D297" s="139">
        <v>0.0036</v>
      </c>
      <c r="E297" s="124"/>
      <c r="F297" s="139">
        <v>0.0036</v>
      </c>
      <c r="G297" s="94" t="s">
        <v>261</v>
      </c>
      <c r="H297" s="88" t="s">
        <v>56</v>
      </c>
      <c r="I297" s="94"/>
      <c r="J297" s="94"/>
      <c r="K297" s="112" t="s">
        <v>545</v>
      </c>
      <c r="L297" s="94" t="s">
        <v>66</v>
      </c>
      <c r="M297" s="113"/>
      <c r="N297" s="113"/>
      <c r="O297" s="94"/>
      <c r="P297" s="113"/>
      <c r="Q297" s="113"/>
      <c r="R297" s="113"/>
      <c r="S297" s="113"/>
      <c r="T297" s="113"/>
      <c r="U297" s="113"/>
      <c r="V297" s="113"/>
      <c r="W297" s="113"/>
      <c r="X297" s="113"/>
    </row>
    <row r="298" ht="18.9" hidden="1" customHeight="1" spans="1:24">
      <c r="A298" s="85">
        <v>159</v>
      </c>
      <c r="B298" s="103" t="s">
        <v>546</v>
      </c>
      <c r="C298" s="85" t="s">
        <v>131</v>
      </c>
      <c r="D298" s="87">
        <v>0.01</v>
      </c>
      <c r="E298" s="124"/>
      <c r="F298" s="87">
        <v>0.01</v>
      </c>
      <c r="G298" s="94" t="s">
        <v>270</v>
      </c>
      <c r="H298" s="88" t="s">
        <v>56</v>
      </c>
      <c r="I298" s="94">
        <v>26</v>
      </c>
      <c r="J298" s="94">
        <v>176</v>
      </c>
      <c r="K298" s="112" t="s">
        <v>211</v>
      </c>
      <c r="L298" s="94" t="s">
        <v>66</v>
      </c>
      <c r="M298" s="113"/>
      <c r="N298" s="113"/>
      <c r="O298" s="94"/>
      <c r="P298" s="113"/>
      <c r="Q298" s="113"/>
      <c r="R298" s="113"/>
      <c r="S298" s="113"/>
      <c r="T298" s="113"/>
      <c r="U298" s="113"/>
      <c r="V298" s="113"/>
      <c r="W298" s="113"/>
      <c r="X298" s="113"/>
    </row>
    <row r="299" ht="19.05" customHeight="1" spans="1:24">
      <c r="A299" s="85">
        <v>160</v>
      </c>
      <c r="B299" s="103" t="s">
        <v>547</v>
      </c>
      <c r="C299" s="85" t="s">
        <v>89</v>
      </c>
      <c r="D299" s="87">
        <v>0.02</v>
      </c>
      <c r="E299" s="124"/>
      <c r="F299" s="87">
        <v>0.02</v>
      </c>
      <c r="G299" s="94" t="s">
        <v>55</v>
      </c>
      <c r="H299" s="88" t="s">
        <v>297</v>
      </c>
      <c r="I299" s="94">
        <v>33</v>
      </c>
      <c r="J299" s="94" t="s">
        <v>548</v>
      </c>
      <c r="K299" s="112" t="s">
        <v>211</v>
      </c>
      <c r="L299" s="94" t="s">
        <v>66</v>
      </c>
      <c r="M299" s="113"/>
      <c r="N299" s="113"/>
      <c r="O299" s="94"/>
      <c r="P299" s="113"/>
      <c r="Q299" s="113"/>
      <c r="R299" s="113"/>
      <c r="S299" s="113"/>
      <c r="T299" s="113"/>
      <c r="U299" s="113"/>
      <c r="V299" s="113"/>
      <c r="W299" s="113"/>
      <c r="X299" s="113"/>
    </row>
    <row r="300" ht="18.9" hidden="1" customHeight="1" spans="1:24">
      <c r="A300" s="85">
        <v>161</v>
      </c>
      <c r="B300" s="86" t="s">
        <v>549</v>
      </c>
      <c r="C300" s="85" t="s">
        <v>131</v>
      </c>
      <c r="D300" s="87">
        <v>0.019</v>
      </c>
      <c r="E300" s="87"/>
      <c r="F300" s="87">
        <v>0.019</v>
      </c>
      <c r="G300" s="104" t="s">
        <v>550</v>
      </c>
      <c r="H300" s="104" t="s">
        <v>56</v>
      </c>
      <c r="I300" s="94"/>
      <c r="J300" s="94"/>
      <c r="K300" s="112" t="s">
        <v>176</v>
      </c>
      <c r="L300" s="94" t="s">
        <v>58</v>
      </c>
      <c r="M300" s="113"/>
      <c r="N300" s="113"/>
      <c r="O300" s="94"/>
      <c r="P300" s="113"/>
      <c r="Q300" s="113"/>
      <c r="R300" s="113"/>
      <c r="S300" s="113"/>
      <c r="T300" s="113"/>
      <c r="U300" s="113"/>
      <c r="V300" s="113"/>
      <c r="W300" s="113"/>
      <c r="X300" s="113"/>
    </row>
    <row r="301" ht="30" hidden="1" customHeight="1" spans="1:24">
      <c r="A301" s="85">
        <v>162</v>
      </c>
      <c r="B301" s="86" t="s">
        <v>551</v>
      </c>
      <c r="C301" s="85" t="s">
        <v>131</v>
      </c>
      <c r="D301" s="87">
        <v>0.58496</v>
      </c>
      <c r="E301" s="87"/>
      <c r="F301" s="87">
        <v>0.58496</v>
      </c>
      <c r="G301" s="104" t="s">
        <v>203</v>
      </c>
      <c r="H301" s="104" t="s">
        <v>70</v>
      </c>
      <c r="I301" s="94">
        <v>28</v>
      </c>
      <c r="J301" s="94" t="s">
        <v>552</v>
      </c>
      <c r="K301" s="112" t="s">
        <v>176</v>
      </c>
      <c r="L301" s="94"/>
      <c r="M301" s="113"/>
      <c r="N301" s="113"/>
      <c r="O301" s="94"/>
      <c r="P301" s="113"/>
      <c r="Q301" s="113"/>
      <c r="R301" s="113"/>
      <c r="S301" s="113"/>
      <c r="T301" s="113"/>
      <c r="U301" s="113"/>
      <c r="V301" s="113"/>
      <c r="W301" s="113"/>
      <c r="X301" s="113"/>
    </row>
    <row r="302" ht="18.45" hidden="1" customHeight="1" spans="1:24">
      <c r="A302" s="85">
        <v>163</v>
      </c>
      <c r="B302" s="86" t="s">
        <v>553</v>
      </c>
      <c r="C302" s="85" t="s">
        <v>131</v>
      </c>
      <c r="D302" s="87">
        <v>0.04</v>
      </c>
      <c r="E302" s="87"/>
      <c r="F302" s="87">
        <v>0.04</v>
      </c>
      <c r="G302" s="104" t="s">
        <v>87</v>
      </c>
      <c r="H302" s="104" t="s">
        <v>73</v>
      </c>
      <c r="I302" s="94">
        <v>19</v>
      </c>
      <c r="J302" s="94" t="s">
        <v>554</v>
      </c>
      <c r="K302" s="112" t="s">
        <v>176</v>
      </c>
      <c r="L302" s="94"/>
      <c r="M302" s="113"/>
      <c r="N302" s="113"/>
      <c r="O302" s="94"/>
      <c r="P302" s="113"/>
      <c r="Q302" s="113"/>
      <c r="R302" s="113"/>
      <c r="S302" s="113"/>
      <c r="T302" s="113"/>
      <c r="U302" s="113"/>
      <c r="V302" s="113"/>
      <c r="W302" s="113"/>
      <c r="X302" s="113"/>
    </row>
    <row r="303" ht="19.05" customHeight="1" spans="1:24">
      <c r="A303" s="85">
        <v>164</v>
      </c>
      <c r="B303" s="86" t="s">
        <v>555</v>
      </c>
      <c r="C303" s="85" t="s">
        <v>89</v>
      </c>
      <c r="D303" s="87">
        <v>0.1</v>
      </c>
      <c r="E303" s="87"/>
      <c r="F303" s="87">
        <v>0.1</v>
      </c>
      <c r="G303" s="104" t="s">
        <v>265</v>
      </c>
      <c r="H303" s="104" t="s">
        <v>297</v>
      </c>
      <c r="I303" s="94">
        <v>37</v>
      </c>
      <c r="J303" s="94">
        <v>15</v>
      </c>
      <c r="K303" s="112" t="s">
        <v>176</v>
      </c>
      <c r="L303" s="94"/>
      <c r="M303" s="113"/>
      <c r="N303" s="113"/>
      <c r="O303" s="94"/>
      <c r="P303" s="113"/>
      <c r="Q303" s="113"/>
      <c r="R303" s="113"/>
      <c r="S303" s="113"/>
      <c r="T303" s="113"/>
      <c r="U303" s="113"/>
      <c r="V303" s="113"/>
      <c r="W303" s="113"/>
      <c r="X303" s="113"/>
    </row>
    <row r="304" ht="18.45" hidden="1" customHeight="1" spans="1:24">
      <c r="A304" s="85">
        <v>165</v>
      </c>
      <c r="B304" s="86" t="s">
        <v>556</v>
      </c>
      <c r="C304" s="85" t="s">
        <v>89</v>
      </c>
      <c r="D304" s="87">
        <v>0.012</v>
      </c>
      <c r="E304" s="87"/>
      <c r="F304" s="87">
        <v>0.012</v>
      </c>
      <c r="G304" s="104" t="s">
        <v>203</v>
      </c>
      <c r="H304" s="104" t="s">
        <v>111</v>
      </c>
      <c r="I304" s="94">
        <v>23</v>
      </c>
      <c r="J304" s="94">
        <v>78</v>
      </c>
      <c r="K304" s="112" t="s">
        <v>176</v>
      </c>
      <c r="L304" s="94"/>
      <c r="M304" s="113"/>
      <c r="N304" s="113"/>
      <c r="O304" s="94"/>
      <c r="P304" s="113"/>
      <c r="Q304" s="113"/>
      <c r="R304" s="113"/>
      <c r="S304" s="113"/>
      <c r="T304" s="113"/>
      <c r="U304" s="113"/>
      <c r="V304" s="113"/>
      <c r="W304" s="113"/>
      <c r="X304" s="113"/>
    </row>
    <row r="305" ht="19.05" customHeight="1" spans="1:24">
      <c r="A305" s="89" t="s">
        <v>557</v>
      </c>
      <c r="B305" s="90" t="s">
        <v>558</v>
      </c>
      <c r="C305" s="85"/>
      <c r="D305" s="87"/>
      <c r="E305" s="87"/>
      <c r="F305" s="87"/>
      <c r="G305" s="94"/>
      <c r="H305" s="94"/>
      <c r="I305" s="85"/>
      <c r="J305" s="94"/>
      <c r="K305" s="112"/>
      <c r="L305" s="94"/>
      <c r="M305" s="113"/>
      <c r="N305" s="113"/>
      <c r="O305" s="94"/>
      <c r="P305" s="113"/>
      <c r="Q305" s="113"/>
      <c r="R305" s="113"/>
      <c r="S305" s="113"/>
      <c r="T305" s="113"/>
      <c r="U305" s="113"/>
      <c r="V305" s="113"/>
      <c r="W305" s="113"/>
      <c r="X305" s="113"/>
    </row>
    <row r="306" ht="18.45" hidden="1" customHeight="1" spans="1:24">
      <c r="A306" s="85">
        <v>166</v>
      </c>
      <c r="B306" s="86" t="s">
        <v>559</v>
      </c>
      <c r="C306" s="85" t="s">
        <v>265</v>
      </c>
      <c r="D306" s="87">
        <v>0.0997</v>
      </c>
      <c r="E306" s="87"/>
      <c r="F306" s="87">
        <v>0.0997</v>
      </c>
      <c r="G306" s="94" t="s">
        <v>265</v>
      </c>
      <c r="H306" s="94" t="s">
        <v>82</v>
      </c>
      <c r="I306" s="85">
        <v>53</v>
      </c>
      <c r="J306" s="94" t="s">
        <v>560</v>
      </c>
      <c r="K306" s="112" t="s">
        <v>211</v>
      </c>
      <c r="L306" s="94" t="s">
        <v>66</v>
      </c>
      <c r="M306" s="113"/>
      <c r="N306" s="113"/>
      <c r="O306" s="94"/>
      <c r="P306" s="113"/>
      <c r="Q306" s="113"/>
      <c r="R306" s="113"/>
      <c r="S306" s="113"/>
      <c r="T306" s="113"/>
      <c r="U306" s="113"/>
      <c r="V306" s="113"/>
      <c r="W306" s="113"/>
      <c r="X306" s="113"/>
    </row>
    <row r="307" ht="18.45" hidden="1" customHeight="1" spans="1:24">
      <c r="A307" s="85">
        <v>167</v>
      </c>
      <c r="B307" s="86" t="s">
        <v>561</v>
      </c>
      <c r="C307" s="85" t="s">
        <v>265</v>
      </c>
      <c r="D307" s="87">
        <v>0.361</v>
      </c>
      <c r="E307" s="87"/>
      <c r="F307" s="87">
        <v>0.361</v>
      </c>
      <c r="G307" s="94" t="s">
        <v>265</v>
      </c>
      <c r="H307" s="94" t="s">
        <v>82</v>
      </c>
      <c r="I307" s="85">
        <v>14</v>
      </c>
      <c r="J307" s="94">
        <v>30</v>
      </c>
      <c r="K307" s="112" t="s">
        <v>211</v>
      </c>
      <c r="L307" s="94" t="s">
        <v>66</v>
      </c>
      <c r="M307" s="113"/>
      <c r="N307" s="113"/>
      <c r="O307" s="94"/>
      <c r="P307" s="113"/>
      <c r="Q307" s="113"/>
      <c r="R307" s="113"/>
      <c r="S307" s="113"/>
      <c r="T307" s="113"/>
      <c r="U307" s="113"/>
      <c r="V307" s="113"/>
      <c r="W307" s="113"/>
      <c r="X307" s="113"/>
    </row>
    <row r="308" ht="18.45" hidden="1" customHeight="1" spans="1:24">
      <c r="A308" s="85">
        <v>168</v>
      </c>
      <c r="B308" s="86" t="s">
        <v>562</v>
      </c>
      <c r="C308" s="85" t="s">
        <v>265</v>
      </c>
      <c r="D308" s="87">
        <v>0.0339</v>
      </c>
      <c r="E308" s="87"/>
      <c r="F308" s="87">
        <v>0.0339</v>
      </c>
      <c r="G308" s="94" t="s">
        <v>265</v>
      </c>
      <c r="H308" s="94" t="s">
        <v>82</v>
      </c>
      <c r="I308" s="85">
        <v>39</v>
      </c>
      <c r="J308" s="94" t="s">
        <v>563</v>
      </c>
      <c r="K308" s="112" t="s">
        <v>211</v>
      </c>
      <c r="L308" s="94" t="s">
        <v>66</v>
      </c>
      <c r="M308" s="113"/>
      <c r="N308" s="113"/>
      <c r="O308" s="94"/>
      <c r="P308" s="113"/>
      <c r="Q308" s="113"/>
      <c r="R308" s="113"/>
      <c r="S308" s="113"/>
      <c r="T308" s="113"/>
      <c r="U308" s="113"/>
      <c r="V308" s="113"/>
      <c r="W308" s="113"/>
      <c r="X308" s="113"/>
    </row>
    <row r="309" ht="18.45" hidden="1" customHeight="1" spans="1:24">
      <c r="A309" s="85">
        <v>169</v>
      </c>
      <c r="B309" s="86" t="s">
        <v>564</v>
      </c>
      <c r="C309" s="85" t="s">
        <v>265</v>
      </c>
      <c r="D309" s="87">
        <v>0.1</v>
      </c>
      <c r="E309" s="87"/>
      <c r="F309" s="87">
        <v>0.1</v>
      </c>
      <c r="G309" s="94" t="s">
        <v>265</v>
      </c>
      <c r="H309" s="94" t="s">
        <v>82</v>
      </c>
      <c r="I309" s="85">
        <v>23</v>
      </c>
      <c r="J309" s="94" t="s">
        <v>565</v>
      </c>
      <c r="K309" s="112" t="s">
        <v>211</v>
      </c>
      <c r="L309" s="94" t="s">
        <v>66</v>
      </c>
      <c r="M309" s="113"/>
      <c r="N309" s="113"/>
      <c r="O309" s="94"/>
      <c r="P309" s="113"/>
      <c r="Q309" s="113"/>
      <c r="R309" s="113"/>
      <c r="S309" s="113"/>
      <c r="T309" s="113"/>
      <c r="U309" s="113"/>
      <c r="V309" s="113"/>
      <c r="W309" s="113"/>
      <c r="X309" s="113"/>
    </row>
    <row r="310" ht="18.45" hidden="1" customHeight="1" spans="1:24">
      <c r="A310" s="85">
        <v>170</v>
      </c>
      <c r="B310" s="86" t="s">
        <v>566</v>
      </c>
      <c r="C310" s="85" t="s">
        <v>265</v>
      </c>
      <c r="D310" s="87">
        <v>0.0899</v>
      </c>
      <c r="E310" s="87"/>
      <c r="F310" s="87">
        <v>0.0899</v>
      </c>
      <c r="G310" s="94" t="s">
        <v>265</v>
      </c>
      <c r="H310" s="94" t="s">
        <v>82</v>
      </c>
      <c r="I310" s="85">
        <v>74</v>
      </c>
      <c r="J310" s="94">
        <v>198</v>
      </c>
      <c r="K310" s="112" t="s">
        <v>211</v>
      </c>
      <c r="L310" s="94" t="s">
        <v>66</v>
      </c>
      <c r="M310" s="113"/>
      <c r="N310" s="113"/>
      <c r="O310" s="94"/>
      <c r="P310" s="113"/>
      <c r="Q310" s="113"/>
      <c r="R310" s="113"/>
      <c r="S310" s="113"/>
      <c r="T310" s="113"/>
      <c r="U310" s="113"/>
      <c r="V310" s="113"/>
      <c r="W310" s="113"/>
      <c r="X310" s="113"/>
    </row>
    <row r="311" ht="18.45" hidden="1" customHeight="1" spans="1:24">
      <c r="A311" s="85">
        <v>171</v>
      </c>
      <c r="B311" s="86" t="s">
        <v>567</v>
      </c>
      <c r="C311" s="85" t="s">
        <v>265</v>
      </c>
      <c r="D311" s="87">
        <v>0.05</v>
      </c>
      <c r="E311" s="87"/>
      <c r="F311" s="87">
        <v>0.05</v>
      </c>
      <c r="G311" s="94" t="s">
        <v>265</v>
      </c>
      <c r="H311" s="94" t="s">
        <v>82</v>
      </c>
      <c r="I311" s="85">
        <v>66</v>
      </c>
      <c r="J311" s="94" t="s">
        <v>568</v>
      </c>
      <c r="K311" s="112" t="s">
        <v>211</v>
      </c>
      <c r="L311" s="94" t="s">
        <v>66</v>
      </c>
      <c r="M311" s="113"/>
      <c r="N311" s="113"/>
      <c r="O311" s="94"/>
      <c r="P311" s="113"/>
      <c r="Q311" s="113"/>
      <c r="R311" s="113"/>
      <c r="S311" s="113"/>
      <c r="T311" s="113"/>
      <c r="U311" s="113"/>
      <c r="V311" s="113"/>
      <c r="W311" s="113"/>
      <c r="X311" s="113"/>
    </row>
    <row r="312" ht="18.45" hidden="1" customHeight="1" spans="1:24">
      <c r="A312" s="85">
        <v>172</v>
      </c>
      <c r="B312" s="86" t="s">
        <v>569</v>
      </c>
      <c r="C312" s="85" t="s">
        <v>265</v>
      </c>
      <c r="D312" s="87">
        <v>0.6418</v>
      </c>
      <c r="E312" s="87"/>
      <c r="F312" s="87">
        <v>0.6418</v>
      </c>
      <c r="G312" s="94" t="s">
        <v>265</v>
      </c>
      <c r="H312" s="94" t="s">
        <v>82</v>
      </c>
      <c r="I312" s="85">
        <v>53</v>
      </c>
      <c r="J312" s="94" t="s">
        <v>570</v>
      </c>
      <c r="K312" s="112" t="s">
        <v>211</v>
      </c>
      <c r="L312" s="94" t="s">
        <v>66</v>
      </c>
      <c r="M312" s="113"/>
      <c r="N312" s="113"/>
      <c r="O312" s="94"/>
      <c r="P312" s="113"/>
      <c r="Q312" s="113"/>
      <c r="R312" s="113"/>
      <c r="S312" s="113"/>
      <c r="T312" s="113"/>
      <c r="U312" s="113"/>
      <c r="V312" s="113"/>
      <c r="W312" s="113"/>
      <c r="X312" s="113"/>
    </row>
    <row r="313" ht="18.45" hidden="1" customHeight="1" spans="1:24">
      <c r="A313" s="85">
        <v>173</v>
      </c>
      <c r="B313" s="86" t="s">
        <v>571</v>
      </c>
      <c r="C313" s="85" t="s">
        <v>250</v>
      </c>
      <c r="D313" s="87">
        <v>0.03</v>
      </c>
      <c r="E313" s="87"/>
      <c r="F313" s="87">
        <v>0.03</v>
      </c>
      <c r="G313" s="85" t="s">
        <v>250</v>
      </c>
      <c r="H313" s="94" t="s">
        <v>76</v>
      </c>
      <c r="I313" s="85">
        <v>36</v>
      </c>
      <c r="J313" s="94">
        <v>1285</v>
      </c>
      <c r="K313" s="112" t="s">
        <v>211</v>
      </c>
      <c r="L313" s="94" t="s">
        <v>66</v>
      </c>
      <c r="M313" s="113"/>
      <c r="N313" s="113"/>
      <c r="O313" s="94"/>
      <c r="P313" s="113"/>
      <c r="Q313" s="113"/>
      <c r="R313" s="113"/>
      <c r="S313" s="113"/>
      <c r="T313" s="113"/>
      <c r="U313" s="113"/>
      <c r="V313" s="113"/>
      <c r="W313" s="113"/>
      <c r="X313" s="113"/>
    </row>
    <row r="314" ht="30" hidden="1" customHeight="1" spans="1:24">
      <c r="A314" s="85">
        <v>174</v>
      </c>
      <c r="B314" s="86" t="s">
        <v>572</v>
      </c>
      <c r="C314" s="85" t="s">
        <v>250</v>
      </c>
      <c r="D314" s="87">
        <v>3.41</v>
      </c>
      <c r="E314" s="87"/>
      <c r="F314" s="87">
        <v>3.41</v>
      </c>
      <c r="G314" s="85" t="s">
        <v>250</v>
      </c>
      <c r="H314" s="94" t="s">
        <v>76</v>
      </c>
      <c r="I314" s="85">
        <v>34</v>
      </c>
      <c r="J314" s="94" t="s">
        <v>573</v>
      </c>
      <c r="K314" s="112" t="s">
        <v>574</v>
      </c>
      <c r="L314" s="94" t="s">
        <v>66</v>
      </c>
      <c r="M314" s="113"/>
      <c r="N314" s="113"/>
      <c r="O314" s="94"/>
      <c r="P314" s="113"/>
      <c r="Q314" s="113"/>
      <c r="R314" s="113"/>
      <c r="S314" s="113"/>
      <c r="T314" s="113"/>
      <c r="U314" s="113"/>
      <c r="V314" s="113"/>
      <c r="W314" s="113"/>
      <c r="X314" s="113"/>
    </row>
    <row r="315" ht="19.05" customHeight="1" spans="1:24">
      <c r="A315" s="85">
        <v>175</v>
      </c>
      <c r="B315" s="86" t="s">
        <v>575</v>
      </c>
      <c r="C315" s="85" t="s">
        <v>250</v>
      </c>
      <c r="D315" s="87">
        <v>6.61</v>
      </c>
      <c r="E315" s="87"/>
      <c r="F315" s="87">
        <v>6.61</v>
      </c>
      <c r="G315" s="85" t="s">
        <v>250</v>
      </c>
      <c r="H315" s="94" t="s">
        <v>297</v>
      </c>
      <c r="I315" s="85">
        <v>19</v>
      </c>
      <c r="J315" s="94">
        <v>523</v>
      </c>
      <c r="K315" s="112" t="s">
        <v>576</v>
      </c>
      <c r="L315" s="94" t="s">
        <v>66</v>
      </c>
      <c r="M315" s="113"/>
      <c r="N315" s="113"/>
      <c r="O315" s="94"/>
      <c r="P315" s="113"/>
      <c r="Q315" s="113"/>
      <c r="R315" s="113"/>
      <c r="S315" s="113"/>
      <c r="T315" s="113"/>
      <c r="U315" s="113"/>
      <c r="V315" s="113"/>
      <c r="W315" s="113"/>
      <c r="X315" s="113"/>
    </row>
    <row r="316" ht="19.05" customHeight="1" spans="1:24">
      <c r="A316" s="85">
        <v>176</v>
      </c>
      <c r="B316" s="86" t="s">
        <v>577</v>
      </c>
      <c r="C316" s="85" t="s">
        <v>250</v>
      </c>
      <c r="D316" s="87">
        <v>4.5</v>
      </c>
      <c r="E316" s="87"/>
      <c r="F316" s="87">
        <v>4.5</v>
      </c>
      <c r="G316" s="85" t="s">
        <v>250</v>
      </c>
      <c r="H316" s="94" t="s">
        <v>297</v>
      </c>
      <c r="I316" s="85" t="s">
        <v>578</v>
      </c>
      <c r="J316" s="94"/>
      <c r="K316" s="112" t="s">
        <v>579</v>
      </c>
      <c r="L316" s="94" t="s">
        <v>66</v>
      </c>
      <c r="M316" s="113"/>
      <c r="N316" s="113"/>
      <c r="O316" s="94"/>
      <c r="P316" s="113"/>
      <c r="Q316" s="113"/>
      <c r="R316" s="113"/>
      <c r="S316" s="113"/>
      <c r="T316" s="113"/>
      <c r="U316" s="113"/>
      <c r="V316" s="113"/>
      <c r="W316" s="113"/>
      <c r="X316" s="113"/>
    </row>
    <row r="317" ht="19.05" customHeight="1" spans="1:24">
      <c r="A317" s="140">
        <v>177</v>
      </c>
      <c r="B317" s="141" t="s">
        <v>580</v>
      </c>
      <c r="C317" s="140" t="s">
        <v>581</v>
      </c>
      <c r="D317" s="87">
        <v>0.198</v>
      </c>
      <c r="E317" s="87"/>
      <c r="F317" s="142">
        <v>0.198</v>
      </c>
      <c r="G317" s="143" t="s">
        <v>581</v>
      </c>
      <c r="H317" s="143" t="s">
        <v>297</v>
      </c>
      <c r="I317" s="140">
        <v>7</v>
      </c>
      <c r="J317" s="143">
        <v>274</v>
      </c>
      <c r="K317" s="112" t="s">
        <v>582</v>
      </c>
      <c r="L317" s="94" t="s">
        <v>66</v>
      </c>
      <c r="M317" s="113"/>
      <c r="N317" s="113"/>
      <c r="O317" s="94"/>
      <c r="P317" s="113"/>
      <c r="Q317" s="146"/>
      <c r="R317" s="146"/>
      <c r="S317" s="146"/>
      <c r="T317" s="146"/>
      <c r="U317" s="146"/>
      <c r="V317" s="146"/>
      <c r="W317" s="146"/>
      <c r="X317" s="146"/>
    </row>
    <row r="318" ht="30" hidden="1" customHeight="1" spans="1:24">
      <c r="A318" s="157">
        <v>178</v>
      </c>
      <c r="B318" s="158" t="s">
        <v>583</v>
      </c>
      <c r="C318" s="157" t="s">
        <v>584</v>
      </c>
      <c r="D318" s="87">
        <v>0.15</v>
      </c>
      <c r="E318" s="87"/>
      <c r="F318" s="159">
        <v>0.15</v>
      </c>
      <c r="G318" s="160" t="s">
        <v>584</v>
      </c>
      <c r="H318" s="160" t="s">
        <v>111</v>
      </c>
      <c r="I318" s="157" t="s">
        <v>585</v>
      </c>
      <c r="J318" s="160" t="s">
        <v>586</v>
      </c>
      <c r="K318" s="112" t="s">
        <v>587</v>
      </c>
      <c r="L318" s="94" t="s">
        <v>66</v>
      </c>
      <c r="M318" s="113"/>
      <c r="N318" s="113"/>
      <c r="O318" s="94"/>
      <c r="P318" s="113"/>
      <c r="Q318" s="161"/>
      <c r="R318" s="161"/>
      <c r="S318" s="161"/>
      <c r="T318" s="161"/>
      <c r="U318" s="161"/>
      <c r="V318" s="161"/>
      <c r="W318" s="161"/>
      <c r="X318" s="161"/>
    </row>
    <row r="319" ht="39.9" hidden="1" customHeight="1" spans="1:24">
      <c r="A319" s="140">
        <v>179</v>
      </c>
      <c r="B319" s="141" t="s">
        <v>588</v>
      </c>
      <c r="C319" s="140" t="s">
        <v>584</v>
      </c>
      <c r="D319" s="142">
        <v>0.31</v>
      </c>
      <c r="E319" s="142"/>
      <c r="F319" s="142">
        <v>0.31</v>
      </c>
      <c r="G319" s="143" t="s">
        <v>584</v>
      </c>
      <c r="H319" s="143" t="s">
        <v>117</v>
      </c>
      <c r="I319" s="140">
        <v>23</v>
      </c>
      <c r="J319" s="143" t="s">
        <v>589</v>
      </c>
      <c r="K319" s="145" t="s">
        <v>590</v>
      </c>
      <c r="L319" s="143" t="s">
        <v>66</v>
      </c>
      <c r="M319" s="146"/>
      <c r="N319" s="146"/>
      <c r="O319" s="143"/>
      <c r="P319" s="146"/>
      <c r="Q319" s="146"/>
      <c r="R319" s="146"/>
      <c r="S319" s="146"/>
      <c r="T319" s="146"/>
      <c r="U319" s="146"/>
      <c r="V319" s="146"/>
      <c r="W319" s="146"/>
      <c r="X319" s="146"/>
    </row>
    <row r="320" s="51" customFormat="1" ht="33.75" customHeight="1" spans="1:15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7"/>
      <c r="M320" s="147"/>
      <c r="O320" s="147"/>
    </row>
    <row r="321" spans="16:17">
      <c r="P321" s="53"/>
      <c r="Q321" s="53"/>
    </row>
    <row r="322" s="53" customFormat="1" spans="1:9">
      <c r="A322" s="54"/>
      <c r="B322" s="55"/>
      <c r="C322" s="54"/>
      <c r="D322" s="56"/>
      <c r="E322" s="56"/>
      <c r="F322" s="56"/>
      <c r="I322" s="54"/>
    </row>
    <row r="323" s="53" customFormat="1" spans="1:9">
      <c r="A323" s="54"/>
      <c r="B323" s="55"/>
      <c r="C323" s="54"/>
      <c r="D323" s="56"/>
      <c r="E323" s="56"/>
      <c r="F323" s="148"/>
      <c r="I323" s="54"/>
    </row>
    <row r="324" s="53" customFormat="1" spans="1:9">
      <c r="A324" s="54"/>
      <c r="B324" s="55"/>
      <c r="C324" s="54"/>
      <c r="D324" s="56"/>
      <c r="E324" s="56"/>
      <c r="F324" s="56"/>
      <c r="I324" s="54"/>
    </row>
    <row r="325" s="53" customFormat="1" spans="1:9">
      <c r="A325" s="54"/>
      <c r="B325" s="55"/>
      <c r="C325" s="54"/>
      <c r="D325" s="54"/>
      <c r="E325" s="56"/>
      <c r="F325" s="56"/>
      <c r="I325" s="54"/>
    </row>
    <row r="326" s="53" customFormat="1" spans="1:9">
      <c r="A326" s="54"/>
      <c r="B326" s="55"/>
      <c r="C326" s="54"/>
      <c r="D326" s="149"/>
      <c r="E326" s="56"/>
      <c r="F326" s="56"/>
      <c r="G326" s="56"/>
      <c r="I326" s="150"/>
    </row>
    <row r="327" s="53" customFormat="1" spans="1:9">
      <c r="A327" s="54"/>
      <c r="B327" s="55"/>
      <c r="C327" s="54"/>
      <c r="D327" s="54"/>
      <c r="E327" s="56"/>
      <c r="F327" s="150"/>
      <c r="I327" s="150"/>
    </row>
    <row r="328" s="53" customFormat="1" spans="1:9">
      <c r="A328" s="54"/>
      <c r="B328" s="55"/>
      <c r="C328" s="54"/>
      <c r="D328" s="54"/>
      <c r="E328" s="56"/>
      <c r="F328" s="150"/>
      <c r="I328" s="54"/>
    </row>
    <row r="329" s="53" customFormat="1" spans="1:9">
      <c r="A329" s="54"/>
      <c r="B329" s="55"/>
      <c r="C329" s="54"/>
      <c r="D329" s="54"/>
      <c r="E329" s="56"/>
      <c r="F329" s="151"/>
      <c r="I329" s="54"/>
    </row>
    <row r="330" s="53" customFormat="1" hidden="1" spans="1:9">
      <c r="A330" s="54"/>
      <c r="B330" s="55"/>
      <c r="C330" s="54"/>
      <c r="D330" s="56"/>
      <c r="E330" s="56"/>
      <c r="F330" s="56"/>
      <c r="I330" s="54"/>
    </row>
    <row r="331" s="53" customFormat="1" hidden="1" spans="1:9">
      <c r="A331" s="54"/>
      <c r="B331" s="55"/>
      <c r="C331" s="54"/>
      <c r="D331" s="54"/>
      <c r="E331" s="56"/>
      <c r="F331" s="150"/>
      <c r="I331" s="54"/>
    </row>
    <row r="332" s="53" customFormat="1" hidden="1" spans="1:9">
      <c r="A332" s="54"/>
      <c r="B332" s="55"/>
      <c r="C332" s="54"/>
      <c r="D332" s="54"/>
      <c r="E332" s="56"/>
      <c r="F332" s="56"/>
      <c r="I332" s="54"/>
    </row>
    <row r="333" s="53" customFormat="1" hidden="1" spans="1:9">
      <c r="A333" s="54"/>
      <c r="B333" s="55"/>
      <c r="C333" s="54"/>
      <c r="D333" s="149"/>
      <c r="E333" s="56"/>
      <c r="F333" s="151"/>
      <c r="I333" s="54"/>
    </row>
    <row r="334" s="53" customFormat="1" hidden="1" spans="1:9">
      <c r="A334" s="54"/>
      <c r="B334" s="55"/>
      <c r="C334" s="54"/>
      <c r="D334" s="56"/>
      <c r="E334" s="56"/>
      <c r="F334" s="56"/>
      <c r="I334" s="54"/>
    </row>
    <row r="335" s="53" customFormat="1" hidden="1" spans="1:9">
      <c r="A335" s="54"/>
      <c r="B335" s="55"/>
      <c r="C335" s="54"/>
      <c r="D335" s="56"/>
      <c r="E335" s="56"/>
      <c r="F335" s="56"/>
      <c r="I335" s="54"/>
    </row>
    <row r="336" s="53" customFormat="1" hidden="1" spans="1:9">
      <c r="A336" s="54"/>
      <c r="B336" s="55"/>
      <c r="C336" s="54"/>
      <c r="D336" s="56"/>
      <c r="E336" s="56"/>
      <c r="F336" s="56"/>
      <c r="I336" s="54"/>
    </row>
    <row r="337" s="53" customFormat="1" hidden="1" spans="1:9">
      <c r="A337" s="54"/>
      <c r="B337" s="55"/>
      <c r="C337" s="54"/>
      <c r="D337" s="54"/>
      <c r="E337" s="56"/>
      <c r="F337" s="150"/>
      <c r="I337" s="54"/>
    </row>
    <row r="338" s="53" customFormat="1" hidden="1" spans="1:9">
      <c r="A338" s="54"/>
      <c r="B338" s="55"/>
      <c r="C338" s="54"/>
      <c r="D338" s="54"/>
      <c r="E338" s="56"/>
      <c r="F338" s="56"/>
      <c r="I338" s="54"/>
    </row>
    <row r="339" s="53" customFormat="1" hidden="1" spans="1:9">
      <c r="A339" s="54"/>
      <c r="B339" s="55"/>
      <c r="C339" s="54"/>
      <c r="D339" s="56"/>
      <c r="E339" s="56"/>
      <c r="F339" s="56"/>
      <c r="I339" s="54"/>
    </row>
    <row r="340" s="53" customFormat="1" hidden="1" spans="1:9">
      <c r="A340" s="54"/>
      <c r="B340" s="55"/>
      <c r="C340" s="54"/>
      <c r="D340" s="56"/>
      <c r="E340" s="56"/>
      <c r="F340" s="56"/>
      <c r="I340" s="54"/>
    </row>
    <row r="341" s="53" customFormat="1" hidden="1" spans="1:17">
      <c r="A341" s="54"/>
      <c r="B341" s="55"/>
      <c r="C341" s="54"/>
      <c r="D341" s="56"/>
      <c r="E341" s="56"/>
      <c r="F341" s="56"/>
      <c r="I341" s="54"/>
      <c r="P341" s="55"/>
      <c r="Q341" s="55"/>
    </row>
    <row r="342" hidden="1"/>
    <row r="343" hidden="1"/>
    <row r="344" hidden="1"/>
    <row r="345" hidden="1"/>
    <row r="346" hidden="1"/>
    <row r="347" hidden="1" spans="6:6">
      <c r="F347" s="151"/>
    </row>
    <row r="348" hidden="1"/>
    <row r="349" hidden="1"/>
    <row r="352" hidden="1" spans="6:7">
      <c r="F352" s="151"/>
      <c r="G352" s="56"/>
    </row>
    <row r="355" hidden="1"/>
    <row r="356" hidden="1" spans="7:8">
      <c r="G356" s="53" t="s">
        <v>591</v>
      </c>
      <c r="H356" s="53">
        <v>6</v>
      </c>
    </row>
    <row r="357" hidden="1" spans="7:8">
      <c r="G357" s="53" t="s">
        <v>32</v>
      </c>
      <c r="H357" s="53">
        <v>5</v>
      </c>
    </row>
    <row r="358" hidden="1" spans="7:8">
      <c r="G358" s="53" t="s">
        <v>66</v>
      </c>
      <c r="H358" s="53">
        <v>153</v>
      </c>
    </row>
    <row r="359" hidden="1" spans="7:8">
      <c r="G359" s="53" t="s">
        <v>592</v>
      </c>
      <c r="H359" s="53">
        <v>25</v>
      </c>
    </row>
    <row r="360" hidden="1"/>
    <row r="361" hidden="1" spans="7:8">
      <c r="G361" s="53" t="s">
        <v>593</v>
      </c>
      <c r="H361" s="53">
        <f>+H358+H359</f>
        <v>178</v>
      </c>
    </row>
    <row r="362" hidden="1"/>
    <row r="363" hidden="1"/>
    <row r="364" hidden="1"/>
  </sheetData>
  <autoFilter ref="A13:X319">
    <filterColumn colId="7">
      <filters blank="1">
        <filter val="Hưng Thuận; Đôn Thuận; P. An Tịnh; P. An Hòa"/>
        <filter val="Các xã"/>
        <filter val="Các xã, phường"/>
        <filter val="(6)"/>
        <filter val="Phước Chỉ, P. An Hòa, P. Gia Bình, P. Gia Lộc,  P. Lộc Hưng, Hưng Thuận, Đôn Thuận"/>
        <filter val="Hưng Thuận"/>
      </filters>
    </filterColumn>
    <extLst/>
  </autoFilter>
  <mergeCells count="27">
    <mergeCell ref="A1:B1"/>
    <mergeCell ref="A3:X3"/>
    <mergeCell ref="B6:P6"/>
    <mergeCell ref="B7:P7"/>
    <mergeCell ref="B8:P8"/>
    <mergeCell ref="B9:P9"/>
    <mergeCell ref="B10:P10"/>
    <mergeCell ref="B11:P11"/>
    <mergeCell ref="F13:G13"/>
    <mergeCell ref="I13:J13"/>
    <mergeCell ref="Q13:X13"/>
    <mergeCell ref="T14:X14"/>
    <mergeCell ref="A320:K320"/>
    <mergeCell ref="A13:A15"/>
    <mergeCell ref="B13:B15"/>
    <mergeCell ref="C13:C14"/>
    <mergeCell ref="D13:D14"/>
    <mergeCell ref="E13:E14"/>
    <mergeCell ref="H13:H15"/>
    <mergeCell ref="I14:I15"/>
    <mergeCell ref="J14:J15"/>
    <mergeCell ref="K13:K14"/>
    <mergeCell ref="L13:L14"/>
    <mergeCell ref="M13:M14"/>
    <mergeCell ref="Q14:Q15"/>
    <mergeCell ref="R14:R15"/>
    <mergeCell ref="S14:S15"/>
  </mergeCells>
  <printOptions horizontalCentered="1"/>
  <pageMargins left="0.3" right="0.3" top="0.7" bottom="0.3" header="0.3" footer="0.3"/>
  <pageSetup paperSize="9" scale="6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FF00"/>
  </sheetPr>
  <dimension ref="A1:X364"/>
  <sheetViews>
    <sheetView workbookViewId="0">
      <pane xSplit="2" ySplit="14" topLeftCell="C207" activePane="bottomRight" state="frozen"/>
      <selection/>
      <selection pane="topRight"/>
      <selection pane="bottomLeft"/>
      <selection pane="bottomRight" activeCell="F221" sqref="F221"/>
    </sheetView>
  </sheetViews>
  <sheetFormatPr defaultColWidth="9" defaultRowHeight="12"/>
  <cols>
    <col min="1" max="1" width="6" style="54" customWidth="1"/>
    <col min="2" max="2" width="57.4444444444444" style="55" customWidth="1"/>
    <col min="3" max="3" width="5.88888888888889" style="54" customWidth="1"/>
    <col min="4" max="4" width="7.55555555555556" style="56" hidden="1" customWidth="1"/>
    <col min="5" max="5" width="7.44444444444444" style="56" hidden="1" customWidth="1"/>
    <col min="6" max="6" width="8.88888888888889" style="56" customWidth="1"/>
    <col min="7" max="7" width="28.3333333333333" style="53" customWidth="1"/>
    <col min="8" max="8" width="20.5555555555556" style="53" customWidth="1"/>
    <col min="9" max="9" width="8.44444444444444" style="54" customWidth="1"/>
    <col min="10" max="10" width="17.5555555555556" style="53" customWidth="1"/>
    <col min="11" max="11" width="37.6666666666667" style="53" hidden="1" customWidth="1"/>
    <col min="12" max="12" width="11.5555555555556" style="53" hidden="1" customWidth="1"/>
    <col min="13" max="13" width="13.4444444444444" style="53" hidden="1" customWidth="1"/>
    <col min="14" max="14" width="9.11111111111111" style="55" hidden="1" customWidth="1"/>
    <col min="15" max="15" width="9.11111111111111" style="53" hidden="1" customWidth="1"/>
    <col min="16" max="16" width="9" style="55" hidden="1" customWidth="1"/>
    <col min="17" max="18" width="8.88888888888889" style="55"/>
    <col min="19" max="19" width="11.7777777777778" style="55" customWidth="1"/>
    <col min="20" max="20" width="8.88888888888889" style="55"/>
    <col min="21" max="21" width="7.66666666666667" style="55" customWidth="1"/>
    <col min="22" max="22" width="7" style="55" customWidth="1"/>
    <col min="23" max="23" width="8.88888888888889" style="55"/>
    <col min="24" max="24" width="16.7777777777778" style="55" customWidth="1"/>
    <col min="25" max="16384" width="8.88888888888889" style="55"/>
  </cols>
  <sheetData>
    <row r="1" ht="13.2" spans="1:13">
      <c r="A1" s="57" t="s">
        <v>0</v>
      </c>
      <c r="B1" s="57"/>
      <c r="C1" s="57"/>
      <c r="D1" s="58"/>
      <c r="E1" s="59"/>
      <c r="F1" s="59"/>
      <c r="G1" s="60"/>
      <c r="H1" s="60"/>
      <c r="I1" s="59"/>
      <c r="J1" s="60"/>
      <c r="K1" s="60"/>
      <c r="L1" s="60"/>
      <c r="M1" s="60"/>
    </row>
    <row r="2" spans="1:13">
      <c r="A2" s="61"/>
      <c r="B2" s="62"/>
      <c r="C2" s="62"/>
      <c r="D2" s="58"/>
      <c r="E2" s="58"/>
      <c r="F2" s="58"/>
      <c r="G2" s="60"/>
      <c r="H2" s="60"/>
      <c r="I2" s="59"/>
      <c r="J2" s="60"/>
      <c r="K2" s="60"/>
      <c r="L2" s="60"/>
      <c r="M2" s="60"/>
    </row>
    <row r="3" ht="18.75" customHeight="1" spans="1:24">
      <c r="A3" s="63" t="s">
        <v>602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ht="4.2" customHeight="1" spans="1:13">
      <c r="A4" s="61"/>
      <c r="B4" s="64"/>
      <c r="C4" s="64"/>
      <c r="D4" s="64"/>
      <c r="E4" s="64"/>
      <c r="F4" s="64"/>
      <c r="G4" s="64"/>
      <c r="H4" s="61"/>
      <c r="I4" s="61"/>
      <c r="J4" s="64"/>
      <c r="K4" s="105"/>
      <c r="L4" s="106"/>
      <c r="M4" s="61"/>
    </row>
    <row r="5" ht="14.25" customHeight="1" spans="1:13">
      <c r="A5" s="65" t="s">
        <v>2</v>
      </c>
      <c r="B5" s="64"/>
      <c r="C5" s="64"/>
      <c r="D5" s="64"/>
      <c r="E5" s="64"/>
      <c r="F5" s="64"/>
      <c r="G5" s="64"/>
      <c r="H5" s="61"/>
      <c r="I5" s="61"/>
      <c r="J5" s="64"/>
      <c r="K5" s="105"/>
      <c r="L5" s="106"/>
      <c r="M5" s="61"/>
    </row>
    <row r="6" ht="14.25" customHeight="1" spans="1:16">
      <c r="A6" s="61"/>
      <c r="B6" s="66" t="s">
        <v>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ht="14.25" customHeight="1" spans="1:16">
      <c r="A7" s="61"/>
      <c r="B7" s="67" t="s">
        <v>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ht="14.25" customHeight="1" spans="1:16">
      <c r="A8" s="61"/>
      <c r="B8" s="68" t="s">
        <v>5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ht="14.25" customHeight="1" spans="1:16">
      <c r="A9" s="61"/>
      <c r="B9" s="69" t="s">
        <v>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ht="14.25" customHeight="1" spans="1:16">
      <c r="A10" s="61"/>
      <c r="B10" s="70" t="s">
        <v>7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ht="14.25" customHeight="1" spans="1:16">
      <c r="A11" s="61"/>
      <c r="B11" s="71" t="s">
        <v>8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ht="4.2" customHeight="1" spans="1:13">
      <c r="A12" s="61"/>
      <c r="B12" s="64"/>
      <c r="C12" s="64"/>
      <c r="D12" s="64"/>
      <c r="E12" s="64"/>
      <c r="F12" s="64"/>
      <c r="G12" s="64"/>
      <c r="H12" s="61"/>
      <c r="I12" s="61"/>
      <c r="J12" s="64"/>
      <c r="K12" s="105"/>
      <c r="L12" s="106"/>
      <c r="M12" s="61"/>
    </row>
    <row r="13" ht="18.9" customHeight="1" spans="1:24">
      <c r="A13" s="72" t="s">
        <v>9</v>
      </c>
      <c r="B13" s="73" t="s">
        <v>10</v>
      </c>
      <c r="C13" s="74" t="s">
        <v>11</v>
      </c>
      <c r="D13" s="75" t="s">
        <v>12</v>
      </c>
      <c r="E13" s="75" t="s">
        <v>13</v>
      </c>
      <c r="F13" s="76" t="s">
        <v>14</v>
      </c>
      <c r="G13" s="76"/>
      <c r="H13" s="73" t="s">
        <v>15</v>
      </c>
      <c r="I13" s="76" t="s">
        <v>16</v>
      </c>
      <c r="J13" s="76"/>
      <c r="K13" s="76" t="s">
        <v>17</v>
      </c>
      <c r="L13" s="76" t="s">
        <v>18</v>
      </c>
      <c r="M13" s="107" t="s">
        <v>19</v>
      </c>
      <c r="Q13" s="118" t="s">
        <v>20</v>
      </c>
      <c r="R13" s="118"/>
      <c r="S13" s="118"/>
      <c r="T13" s="118"/>
      <c r="U13" s="118"/>
      <c r="V13" s="118"/>
      <c r="W13" s="118"/>
      <c r="X13" s="118"/>
    </row>
    <row r="14" ht="19.8" customHeight="1" spans="1:24">
      <c r="A14" s="77"/>
      <c r="B14" s="78"/>
      <c r="C14" s="74"/>
      <c r="D14" s="75"/>
      <c r="E14" s="75"/>
      <c r="F14" s="75" t="s">
        <v>21</v>
      </c>
      <c r="G14" s="76" t="s">
        <v>22</v>
      </c>
      <c r="H14" s="78"/>
      <c r="I14" s="72" t="s">
        <v>23</v>
      </c>
      <c r="J14" s="73" t="s">
        <v>24</v>
      </c>
      <c r="K14" s="76"/>
      <c r="L14" s="76"/>
      <c r="M14" s="107"/>
      <c r="O14" s="60" t="s">
        <v>25</v>
      </c>
      <c r="Q14" s="118" t="s">
        <v>26</v>
      </c>
      <c r="R14" s="118" t="s">
        <v>27</v>
      </c>
      <c r="S14" s="118" t="s">
        <v>28</v>
      </c>
      <c r="T14" s="118" t="s">
        <v>29</v>
      </c>
      <c r="U14" s="118"/>
      <c r="V14" s="118"/>
      <c r="W14" s="118"/>
      <c r="X14" s="118"/>
    </row>
    <row r="15" ht="45" customHeight="1" spans="1:24">
      <c r="A15" s="77"/>
      <c r="B15" s="78"/>
      <c r="C15" s="72"/>
      <c r="D15" s="79"/>
      <c r="E15" s="79"/>
      <c r="F15" s="79"/>
      <c r="G15" s="73"/>
      <c r="H15" s="78"/>
      <c r="I15" s="77"/>
      <c r="J15" s="78"/>
      <c r="K15" s="73"/>
      <c r="L15" s="73"/>
      <c r="M15" s="60"/>
      <c r="O15" s="60"/>
      <c r="Q15" s="119"/>
      <c r="R15" s="119"/>
      <c r="S15" s="119"/>
      <c r="T15" s="119" t="s">
        <v>30</v>
      </c>
      <c r="U15" s="119" t="s">
        <v>31</v>
      </c>
      <c r="V15" s="119" t="s">
        <v>32</v>
      </c>
      <c r="W15" s="119" t="s">
        <v>33</v>
      </c>
      <c r="X15" s="120" t="s">
        <v>34</v>
      </c>
    </row>
    <row r="16" ht="15" customHeight="1" spans="1:24">
      <c r="A16" s="181" t="s">
        <v>35</v>
      </c>
      <c r="B16" s="181" t="s">
        <v>36</v>
      </c>
      <c r="C16" s="181" t="s">
        <v>37</v>
      </c>
      <c r="D16" s="75"/>
      <c r="E16" s="75"/>
      <c r="F16" s="181" t="s">
        <v>38</v>
      </c>
      <c r="G16" s="181" t="s">
        <v>39</v>
      </c>
      <c r="H16" s="181" t="s">
        <v>40</v>
      </c>
      <c r="I16" s="181" t="s">
        <v>41</v>
      </c>
      <c r="J16" s="181" t="s">
        <v>42</v>
      </c>
      <c r="K16" s="76"/>
      <c r="L16" s="76"/>
      <c r="M16" s="108"/>
      <c r="N16" s="109"/>
      <c r="O16" s="108"/>
      <c r="P16" s="109"/>
      <c r="Q16" s="181" t="s">
        <v>43</v>
      </c>
      <c r="R16" s="181" t="s">
        <v>44</v>
      </c>
      <c r="S16" s="181" t="s">
        <v>45</v>
      </c>
      <c r="T16" s="181" t="s">
        <v>46</v>
      </c>
      <c r="U16" s="181" t="s">
        <v>47</v>
      </c>
      <c r="V16" s="181" t="s">
        <v>48</v>
      </c>
      <c r="W16" s="181" t="s">
        <v>49</v>
      </c>
      <c r="X16" s="181" t="s">
        <v>50</v>
      </c>
    </row>
    <row r="17" ht="19.05" customHeight="1" spans="1:24">
      <c r="A17" s="81" t="s">
        <v>51</v>
      </c>
      <c r="B17" s="82" t="s">
        <v>52</v>
      </c>
      <c r="C17" s="83"/>
      <c r="D17" s="83"/>
      <c r="E17" s="83"/>
      <c r="F17" s="83"/>
      <c r="G17" s="83"/>
      <c r="H17" s="84"/>
      <c r="I17" s="84"/>
      <c r="J17" s="83"/>
      <c r="K17" s="84"/>
      <c r="L17" s="83"/>
      <c r="M17" s="110"/>
      <c r="N17" s="111"/>
      <c r="O17" s="110"/>
      <c r="P17" s="111"/>
      <c r="Q17" s="121"/>
      <c r="R17" s="121"/>
      <c r="S17" s="121"/>
      <c r="T17" s="111"/>
      <c r="U17" s="111"/>
      <c r="V17" s="111"/>
      <c r="W17" s="111"/>
      <c r="X17" s="111"/>
    </row>
    <row r="18" ht="30" hidden="1" customHeight="1" spans="1:24">
      <c r="A18" s="85">
        <v>1</v>
      </c>
      <c r="B18" s="86" t="s">
        <v>53</v>
      </c>
      <c r="C18" s="85" t="s">
        <v>54</v>
      </c>
      <c r="D18" s="87">
        <v>0.5</v>
      </c>
      <c r="E18" s="87"/>
      <c r="F18" s="87">
        <v>0.5</v>
      </c>
      <c r="G18" s="88" t="s">
        <v>55</v>
      </c>
      <c r="H18" s="88" t="s">
        <v>56</v>
      </c>
      <c r="I18" s="85"/>
      <c r="J18" s="94"/>
      <c r="K18" s="112" t="s">
        <v>57</v>
      </c>
      <c r="L18" s="94" t="s">
        <v>58</v>
      </c>
      <c r="M18" s="113"/>
      <c r="N18" s="113"/>
      <c r="O18" s="94"/>
      <c r="P18" s="113"/>
      <c r="Q18" s="113"/>
      <c r="R18" s="113"/>
      <c r="S18" s="113"/>
      <c r="T18" s="113"/>
      <c r="U18" s="113"/>
      <c r="V18" s="113"/>
      <c r="W18" s="113"/>
      <c r="X18" s="113"/>
    </row>
    <row r="19" ht="25.05" customHeight="1" spans="1:24">
      <c r="A19" s="89" t="s">
        <v>59</v>
      </c>
      <c r="B19" s="90" t="s">
        <v>60</v>
      </c>
      <c r="C19" s="91"/>
      <c r="D19" s="91"/>
      <c r="E19" s="91"/>
      <c r="F19" s="91"/>
      <c r="G19" s="91"/>
      <c r="H19" s="92"/>
      <c r="I19" s="92"/>
      <c r="J19" s="91"/>
      <c r="K19" s="92"/>
      <c r="L19" s="91"/>
      <c r="M19" s="94"/>
      <c r="N19" s="113"/>
      <c r="O19" s="94"/>
      <c r="P19" s="113"/>
      <c r="Q19" s="113"/>
      <c r="R19" s="113"/>
      <c r="S19" s="113"/>
      <c r="T19" s="113"/>
      <c r="U19" s="113"/>
      <c r="V19" s="113"/>
      <c r="W19" s="113"/>
      <c r="X19" s="113"/>
    </row>
    <row r="20" ht="48" hidden="1" spans="1:24">
      <c r="A20" s="85">
        <v>2</v>
      </c>
      <c r="B20" s="86" t="s">
        <v>61</v>
      </c>
      <c r="C20" s="93" t="s">
        <v>62</v>
      </c>
      <c r="D20" s="87">
        <v>138.31</v>
      </c>
      <c r="E20" s="87"/>
      <c r="F20" s="87">
        <v>138.31</v>
      </c>
      <c r="G20" s="94" t="s">
        <v>63</v>
      </c>
      <c r="H20" s="94" t="s">
        <v>64</v>
      </c>
      <c r="I20" s="94"/>
      <c r="J20" s="114"/>
      <c r="K20" s="94" t="s">
        <v>65</v>
      </c>
      <c r="L20" s="94" t="s">
        <v>66</v>
      </c>
      <c r="M20" s="94"/>
      <c r="N20" s="113"/>
      <c r="O20" s="94" t="s">
        <v>67</v>
      </c>
      <c r="P20" s="113"/>
      <c r="Q20" s="113"/>
      <c r="R20" s="113"/>
      <c r="S20" s="113"/>
      <c r="T20" s="113"/>
      <c r="U20" s="113"/>
      <c r="V20" s="113"/>
      <c r="W20" s="113"/>
      <c r="X20" s="113"/>
    </row>
    <row r="21" s="51" customFormat="1" ht="48" hidden="1" spans="1:24">
      <c r="A21" s="95"/>
      <c r="B21" s="96" t="s">
        <v>68</v>
      </c>
      <c r="C21" s="97" t="s">
        <v>62</v>
      </c>
      <c r="D21" s="98">
        <v>78.13</v>
      </c>
      <c r="E21" s="98"/>
      <c r="F21" s="98">
        <v>78.13</v>
      </c>
      <c r="G21" s="99" t="s">
        <v>69</v>
      </c>
      <c r="H21" s="100" t="s">
        <v>70</v>
      </c>
      <c r="I21" s="100"/>
      <c r="J21" s="115"/>
      <c r="K21" s="100"/>
      <c r="L21" s="115"/>
      <c r="M21" s="100"/>
      <c r="N21" s="116"/>
      <c r="O21" s="100"/>
      <c r="P21" s="116"/>
      <c r="Q21" s="116"/>
      <c r="R21" s="116"/>
      <c r="S21" s="116"/>
      <c r="T21" s="116"/>
      <c r="U21" s="116"/>
      <c r="V21" s="116"/>
      <c r="W21" s="116"/>
      <c r="X21" s="116"/>
    </row>
    <row r="22" s="51" customFormat="1" ht="30" hidden="1" customHeight="1" spans="1:24">
      <c r="A22" s="95"/>
      <c r="B22" s="96" t="s">
        <v>71</v>
      </c>
      <c r="C22" s="97" t="s">
        <v>62</v>
      </c>
      <c r="D22" s="98">
        <v>8.67</v>
      </c>
      <c r="E22" s="98"/>
      <c r="F22" s="98">
        <v>8.67</v>
      </c>
      <c r="G22" s="99" t="s">
        <v>72</v>
      </c>
      <c r="H22" s="100" t="s">
        <v>73</v>
      </c>
      <c r="I22" s="100"/>
      <c r="J22" s="115"/>
      <c r="K22" s="100"/>
      <c r="L22" s="115"/>
      <c r="M22" s="100"/>
      <c r="N22" s="116"/>
      <c r="O22" s="100"/>
      <c r="P22" s="116"/>
      <c r="Q22" s="116"/>
      <c r="R22" s="116"/>
      <c r="S22" s="116"/>
      <c r="T22" s="116"/>
      <c r="U22" s="116"/>
      <c r="V22" s="116"/>
      <c r="W22" s="116"/>
      <c r="X22" s="116"/>
    </row>
    <row r="23" s="51" customFormat="1" ht="36" hidden="1" spans="1:24">
      <c r="A23" s="95"/>
      <c r="B23" s="96" t="s">
        <v>74</v>
      </c>
      <c r="C23" s="97" t="s">
        <v>62</v>
      </c>
      <c r="D23" s="98">
        <v>51.51</v>
      </c>
      <c r="E23" s="98"/>
      <c r="F23" s="98">
        <v>51.51</v>
      </c>
      <c r="G23" s="99" t="s">
        <v>75</v>
      </c>
      <c r="H23" s="100" t="s">
        <v>76</v>
      </c>
      <c r="I23" s="100"/>
      <c r="J23" s="115"/>
      <c r="K23" s="100"/>
      <c r="L23" s="115"/>
      <c r="M23" s="100"/>
      <c r="N23" s="116"/>
      <c r="O23" s="100"/>
      <c r="P23" s="116"/>
      <c r="Q23" s="116"/>
      <c r="R23" s="116"/>
      <c r="S23" s="116"/>
      <c r="T23" s="116"/>
      <c r="U23" s="116"/>
      <c r="V23" s="116"/>
      <c r="W23" s="116"/>
      <c r="X23" s="116"/>
    </row>
    <row r="24" ht="39.9" hidden="1" customHeight="1" spans="1:24">
      <c r="A24" s="85">
        <v>3</v>
      </c>
      <c r="B24" s="86" t="s">
        <v>77</v>
      </c>
      <c r="C24" s="85" t="s">
        <v>62</v>
      </c>
      <c r="D24" s="87">
        <f>E24+F24</f>
        <v>265.43</v>
      </c>
      <c r="E24" s="87"/>
      <c r="F24" s="87">
        <v>265.43</v>
      </c>
      <c r="G24" s="88" t="s">
        <v>78</v>
      </c>
      <c r="H24" s="94" t="s">
        <v>79</v>
      </c>
      <c r="I24" s="85"/>
      <c r="J24" s="94"/>
      <c r="K24" s="112" t="s">
        <v>80</v>
      </c>
      <c r="L24" s="94" t="s">
        <v>66</v>
      </c>
      <c r="M24" s="113"/>
      <c r="N24" s="113"/>
      <c r="O24" s="94"/>
      <c r="P24" s="113"/>
      <c r="Q24" s="113"/>
      <c r="R24" s="113"/>
      <c r="S24" s="113"/>
      <c r="T24" s="113"/>
      <c r="U24" s="113"/>
      <c r="V24" s="113"/>
      <c r="W24" s="113"/>
      <c r="X24" s="113"/>
    </row>
    <row r="25" ht="30" hidden="1" customHeight="1" spans="1:24">
      <c r="A25" s="85">
        <v>4</v>
      </c>
      <c r="B25" s="86" t="s">
        <v>81</v>
      </c>
      <c r="C25" s="85" t="s">
        <v>62</v>
      </c>
      <c r="D25" s="87">
        <f>E25+F25</f>
        <v>29.7</v>
      </c>
      <c r="E25" s="87"/>
      <c r="F25" s="87">
        <v>29.7</v>
      </c>
      <c r="G25" s="88" t="s">
        <v>55</v>
      </c>
      <c r="H25" s="88" t="s">
        <v>82</v>
      </c>
      <c r="I25" s="85"/>
      <c r="J25" s="94"/>
      <c r="K25" s="112" t="s">
        <v>83</v>
      </c>
      <c r="L25" s="94" t="s">
        <v>66</v>
      </c>
      <c r="M25" s="113"/>
      <c r="N25" s="113"/>
      <c r="O25" s="94"/>
      <c r="P25" s="113"/>
      <c r="Q25" s="113"/>
      <c r="R25" s="113"/>
      <c r="S25" s="113"/>
      <c r="T25" s="113"/>
      <c r="U25" s="113"/>
      <c r="V25" s="113"/>
      <c r="W25" s="113"/>
      <c r="X25" s="113"/>
    </row>
    <row r="26" ht="30" hidden="1" customHeight="1" spans="1:24">
      <c r="A26" s="85">
        <v>5</v>
      </c>
      <c r="B26" s="86" t="s">
        <v>84</v>
      </c>
      <c r="C26" s="85" t="s">
        <v>85</v>
      </c>
      <c r="D26" s="87">
        <f>E26+F26</f>
        <v>758</v>
      </c>
      <c r="E26" s="87"/>
      <c r="F26" s="87">
        <v>758</v>
      </c>
      <c r="G26" s="88" t="s">
        <v>55</v>
      </c>
      <c r="H26" s="88" t="s">
        <v>82</v>
      </c>
      <c r="I26" s="85"/>
      <c r="J26" s="94"/>
      <c r="K26" s="112" t="s">
        <v>83</v>
      </c>
      <c r="L26" s="94" t="s">
        <v>66</v>
      </c>
      <c r="M26" s="113">
        <v>2017</v>
      </c>
      <c r="N26" s="113"/>
      <c r="O26" s="94"/>
      <c r="P26" s="113"/>
      <c r="Q26" s="113"/>
      <c r="R26" s="113"/>
      <c r="S26" s="113"/>
      <c r="T26" s="113"/>
      <c r="U26" s="113"/>
      <c r="V26" s="113"/>
      <c r="W26" s="113"/>
      <c r="X26" s="113"/>
    </row>
    <row r="27" ht="30" hidden="1" customHeight="1" spans="1:24">
      <c r="A27" s="85">
        <v>6</v>
      </c>
      <c r="B27" s="86" t="s">
        <v>86</v>
      </c>
      <c r="C27" s="85" t="s">
        <v>87</v>
      </c>
      <c r="D27" s="87">
        <f>E27+F27</f>
        <v>87.8</v>
      </c>
      <c r="E27" s="87"/>
      <c r="F27" s="87">
        <v>87.8</v>
      </c>
      <c r="G27" s="88" t="s">
        <v>55</v>
      </c>
      <c r="H27" s="88" t="s">
        <v>82</v>
      </c>
      <c r="I27" s="85"/>
      <c r="J27" s="94"/>
      <c r="K27" s="112" t="s">
        <v>83</v>
      </c>
      <c r="L27" s="94" t="s">
        <v>66</v>
      </c>
      <c r="M27" s="113"/>
      <c r="N27" s="113"/>
      <c r="O27" s="94"/>
      <c r="P27" s="113"/>
      <c r="Q27" s="113"/>
      <c r="R27" s="113"/>
      <c r="S27" s="113"/>
      <c r="T27" s="113"/>
      <c r="U27" s="113"/>
      <c r="V27" s="113"/>
      <c r="W27" s="113"/>
      <c r="X27" s="113"/>
    </row>
    <row r="28" ht="30" hidden="1" customHeight="1" spans="1:24">
      <c r="A28" s="85">
        <v>7</v>
      </c>
      <c r="B28" s="86" t="s">
        <v>88</v>
      </c>
      <c r="C28" s="85" t="s">
        <v>89</v>
      </c>
      <c r="D28" s="87">
        <f t="shared" ref="D28" si="0">E28+F28</f>
        <v>50.8</v>
      </c>
      <c r="E28" s="87"/>
      <c r="F28" s="87">
        <v>50.8</v>
      </c>
      <c r="G28" s="88" t="s">
        <v>55</v>
      </c>
      <c r="H28" s="88" t="s">
        <v>82</v>
      </c>
      <c r="I28" s="85"/>
      <c r="J28" s="94"/>
      <c r="K28" s="112" t="s">
        <v>83</v>
      </c>
      <c r="L28" s="94" t="s">
        <v>66</v>
      </c>
      <c r="M28" s="113"/>
      <c r="N28" s="113"/>
      <c r="O28" s="94"/>
      <c r="P28" s="113"/>
      <c r="Q28" s="113"/>
      <c r="R28" s="113"/>
      <c r="S28" s="113"/>
      <c r="T28" s="113"/>
      <c r="U28" s="113"/>
      <c r="V28" s="113"/>
      <c r="W28" s="113"/>
      <c r="X28" s="113"/>
    </row>
    <row r="29" ht="30" hidden="1" customHeight="1" spans="1:24">
      <c r="A29" s="85">
        <v>8</v>
      </c>
      <c r="B29" s="86" t="s">
        <v>90</v>
      </c>
      <c r="C29" s="85" t="s">
        <v>91</v>
      </c>
      <c r="D29" s="87">
        <f>F29</f>
        <v>40</v>
      </c>
      <c r="E29" s="87"/>
      <c r="F29" s="87">
        <v>40</v>
      </c>
      <c r="G29" s="88" t="s">
        <v>55</v>
      </c>
      <c r="H29" s="88" t="s">
        <v>82</v>
      </c>
      <c r="I29" s="85"/>
      <c r="J29" s="94"/>
      <c r="K29" s="112" t="s">
        <v>83</v>
      </c>
      <c r="L29" s="94" t="s">
        <v>66</v>
      </c>
      <c r="M29" s="113"/>
      <c r="N29" s="113"/>
      <c r="O29" s="94"/>
      <c r="P29" s="113"/>
      <c r="Q29" s="113"/>
      <c r="R29" s="113"/>
      <c r="S29" s="113"/>
      <c r="T29" s="113"/>
      <c r="U29" s="113"/>
      <c r="V29" s="113"/>
      <c r="W29" s="113"/>
      <c r="X29" s="113"/>
    </row>
    <row r="30" ht="25.05" customHeight="1" spans="1:24">
      <c r="A30" s="89" t="s">
        <v>92</v>
      </c>
      <c r="B30" s="90" t="s">
        <v>93</v>
      </c>
      <c r="C30" s="85"/>
      <c r="D30" s="101"/>
      <c r="E30" s="101"/>
      <c r="F30" s="101"/>
      <c r="G30" s="91"/>
      <c r="H30" s="92"/>
      <c r="I30" s="92"/>
      <c r="J30" s="91"/>
      <c r="K30" s="92"/>
      <c r="L30" s="91"/>
      <c r="M30" s="113"/>
      <c r="N30" s="113"/>
      <c r="O30" s="94"/>
      <c r="P30" s="113"/>
      <c r="Q30" s="113"/>
      <c r="R30" s="113"/>
      <c r="S30" s="113"/>
      <c r="T30" s="113"/>
      <c r="U30" s="113"/>
      <c r="V30" s="113"/>
      <c r="W30" s="113"/>
      <c r="X30" s="113"/>
    </row>
    <row r="31" ht="48" hidden="1" spans="1:24">
      <c r="A31" s="85">
        <v>9</v>
      </c>
      <c r="B31" s="86" t="s">
        <v>94</v>
      </c>
      <c r="C31" s="85" t="s">
        <v>62</v>
      </c>
      <c r="D31" s="87">
        <v>47.3</v>
      </c>
      <c r="E31" s="87"/>
      <c r="F31" s="87">
        <v>47.3</v>
      </c>
      <c r="G31" s="88" t="s">
        <v>95</v>
      </c>
      <c r="H31" s="88" t="s">
        <v>96</v>
      </c>
      <c r="I31" s="85"/>
      <c r="J31" s="94"/>
      <c r="K31" s="94" t="s">
        <v>97</v>
      </c>
      <c r="L31" s="94" t="s">
        <v>66</v>
      </c>
      <c r="M31" s="113"/>
      <c r="N31" s="113"/>
      <c r="O31" s="94" t="s">
        <v>67</v>
      </c>
      <c r="P31" s="113"/>
      <c r="Q31" s="113"/>
      <c r="R31" s="113"/>
      <c r="S31" s="113"/>
      <c r="T31" s="113"/>
      <c r="U31" s="113"/>
      <c r="V31" s="113"/>
      <c r="W31" s="113"/>
      <c r="X31" s="113"/>
    </row>
    <row r="32" s="51" customFormat="1" ht="30" hidden="1" customHeight="1" spans="1:24">
      <c r="A32" s="95"/>
      <c r="B32" s="96" t="s">
        <v>98</v>
      </c>
      <c r="C32" s="95" t="s">
        <v>62</v>
      </c>
      <c r="D32" s="98">
        <v>17.76</v>
      </c>
      <c r="E32" s="98"/>
      <c r="F32" s="98">
        <v>17.76</v>
      </c>
      <c r="G32" s="99" t="s">
        <v>99</v>
      </c>
      <c r="H32" s="100" t="s">
        <v>79</v>
      </c>
      <c r="I32" s="95"/>
      <c r="J32" s="100"/>
      <c r="K32" s="100"/>
      <c r="L32" s="100"/>
      <c r="M32" s="116"/>
      <c r="N32" s="116"/>
      <c r="O32" s="100"/>
      <c r="P32" s="116"/>
      <c r="Q32" s="116"/>
      <c r="R32" s="116"/>
      <c r="S32" s="116"/>
      <c r="T32" s="116"/>
      <c r="U32" s="116"/>
      <c r="V32" s="116"/>
      <c r="W32" s="116"/>
      <c r="X32" s="116"/>
    </row>
    <row r="33" s="51" customFormat="1" ht="19.95" hidden="1" customHeight="1" spans="1:24">
      <c r="A33" s="95"/>
      <c r="B33" s="102" t="s">
        <v>100</v>
      </c>
      <c r="C33" s="95" t="s">
        <v>62</v>
      </c>
      <c r="D33" s="98">
        <v>6.3</v>
      </c>
      <c r="E33" s="98"/>
      <c r="F33" s="98">
        <v>6.3</v>
      </c>
      <c r="G33" s="99" t="s">
        <v>101</v>
      </c>
      <c r="H33" s="99" t="s">
        <v>82</v>
      </c>
      <c r="I33" s="95"/>
      <c r="J33" s="100"/>
      <c r="K33" s="100"/>
      <c r="L33" s="100"/>
      <c r="M33" s="116"/>
      <c r="N33" s="116"/>
      <c r="O33" s="100"/>
      <c r="P33" s="116"/>
      <c r="Q33" s="116"/>
      <c r="R33" s="116"/>
      <c r="S33" s="116"/>
      <c r="T33" s="116"/>
      <c r="U33" s="116"/>
      <c r="V33" s="116"/>
      <c r="W33" s="116"/>
      <c r="X33" s="116"/>
    </row>
    <row r="34" s="51" customFormat="1" ht="18.9" hidden="1" customHeight="1" spans="1:24">
      <c r="A34" s="95"/>
      <c r="B34" s="96" t="s">
        <v>74</v>
      </c>
      <c r="C34" s="95" t="s">
        <v>62</v>
      </c>
      <c r="D34" s="98">
        <v>17.59</v>
      </c>
      <c r="E34" s="98"/>
      <c r="F34" s="98">
        <v>17.59</v>
      </c>
      <c r="G34" s="99" t="s">
        <v>102</v>
      </c>
      <c r="H34" s="100" t="s">
        <v>76</v>
      </c>
      <c r="I34" s="95"/>
      <c r="J34" s="100"/>
      <c r="K34" s="100"/>
      <c r="L34" s="100"/>
      <c r="M34" s="116"/>
      <c r="N34" s="116"/>
      <c r="O34" s="100"/>
      <c r="P34" s="116"/>
      <c r="Q34" s="116"/>
      <c r="R34" s="116"/>
      <c r="S34" s="116"/>
      <c r="T34" s="116"/>
      <c r="U34" s="116"/>
      <c r="V34" s="116"/>
      <c r="W34" s="116"/>
      <c r="X34" s="116"/>
    </row>
    <row r="35" s="51" customFormat="1" ht="18.9" hidden="1" customHeight="1" spans="1:24">
      <c r="A35" s="95"/>
      <c r="B35" s="96" t="s">
        <v>103</v>
      </c>
      <c r="C35" s="95" t="s">
        <v>62</v>
      </c>
      <c r="D35" s="98">
        <v>5.65</v>
      </c>
      <c r="E35" s="98"/>
      <c r="F35" s="98">
        <v>5.65</v>
      </c>
      <c r="G35" s="99" t="s">
        <v>104</v>
      </c>
      <c r="H35" s="100" t="s">
        <v>105</v>
      </c>
      <c r="I35" s="95"/>
      <c r="J35" s="100"/>
      <c r="K35" s="100"/>
      <c r="L35" s="100"/>
      <c r="M35" s="116"/>
      <c r="N35" s="116"/>
      <c r="O35" s="100"/>
      <c r="P35" s="116"/>
      <c r="Q35" s="116"/>
      <c r="R35" s="116"/>
      <c r="S35" s="116"/>
      <c r="T35" s="116"/>
      <c r="U35" s="116"/>
      <c r="V35" s="116"/>
      <c r="W35" s="116"/>
      <c r="X35" s="116"/>
    </row>
    <row r="36" s="51" customFormat="1" ht="30" hidden="1" customHeight="1" spans="1:24">
      <c r="A36" s="95"/>
      <c r="B36" s="96" t="s">
        <v>106</v>
      </c>
      <c r="C36" s="95" t="s">
        <v>62</v>
      </c>
      <c r="D36" s="98">
        <v>9.19</v>
      </c>
      <c r="E36" s="98"/>
      <c r="F36" s="98">
        <v>9.19</v>
      </c>
      <c r="G36" s="99" t="s">
        <v>107</v>
      </c>
      <c r="H36" s="100" t="s">
        <v>108</v>
      </c>
      <c r="I36" s="95"/>
      <c r="J36" s="100"/>
      <c r="K36" s="100"/>
      <c r="L36" s="100"/>
      <c r="M36" s="116"/>
      <c r="N36" s="116"/>
      <c r="O36" s="100"/>
      <c r="P36" s="116"/>
      <c r="Q36" s="116"/>
      <c r="R36" s="116"/>
      <c r="S36" s="116"/>
      <c r="T36" s="116"/>
      <c r="U36" s="116"/>
      <c r="V36" s="116"/>
      <c r="W36" s="116"/>
      <c r="X36" s="116"/>
    </row>
    <row r="37" ht="25.05" customHeight="1" spans="1:24">
      <c r="A37" s="85">
        <v>10</v>
      </c>
      <c r="B37" s="86" t="s">
        <v>109</v>
      </c>
      <c r="C37" s="85" t="s">
        <v>62</v>
      </c>
      <c r="D37" s="87">
        <f>E37+F37</f>
        <v>8</v>
      </c>
      <c r="E37" s="87"/>
      <c r="F37" s="87">
        <v>8</v>
      </c>
      <c r="G37" s="88" t="s">
        <v>110</v>
      </c>
      <c r="H37" s="88" t="s">
        <v>111</v>
      </c>
      <c r="I37" s="85"/>
      <c r="J37" s="94"/>
      <c r="K37" s="112" t="s">
        <v>83</v>
      </c>
      <c r="L37" s="94" t="s">
        <v>112</v>
      </c>
      <c r="M37" s="113">
        <v>2018</v>
      </c>
      <c r="N37" s="113"/>
      <c r="O37" s="94" t="s">
        <v>67</v>
      </c>
      <c r="P37" s="113"/>
      <c r="Q37" s="113"/>
      <c r="R37" s="113"/>
      <c r="S37" s="113"/>
      <c r="T37" s="113"/>
      <c r="U37" s="113"/>
      <c r="V37" s="113"/>
      <c r="W37" s="113"/>
      <c r="X37" s="113"/>
    </row>
    <row r="38" s="51" customFormat="1" ht="25.05" customHeight="1" spans="1:24">
      <c r="A38" s="95"/>
      <c r="B38" s="96" t="s">
        <v>113</v>
      </c>
      <c r="C38" s="95" t="s">
        <v>62</v>
      </c>
      <c r="D38" s="98">
        <v>2.1</v>
      </c>
      <c r="E38" s="98"/>
      <c r="F38" s="98">
        <v>2.1</v>
      </c>
      <c r="G38" s="99" t="s">
        <v>114</v>
      </c>
      <c r="H38" s="99" t="s">
        <v>111</v>
      </c>
      <c r="I38" s="95"/>
      <c r="J38" s="100"/>
      <c r="K38" s="117" t="s">
        <v>115</v>
      </c>
      <c r="L38" s="100"/>
      <c r="M38" s="116"/>
      <c r="N38" s="116"/>
      <c r="O38" s="100"/>
      <c r="P38" s="116"/>
      <c r="Q38" s="116"/>
      <c r="R38" s="116"/>
      <c r="S38" s="116"/>
      <c r="T38" s="116"/>
      <c r="U38" s="116"/>
      <c r="V38" s="116"/>
      <c r="W38" s="116"/>
      <c r="X38" s="116"/>
    </row>
    <row r="39" ht="30" hidden="1" customHeight="1" spans="1:24">
      <c r="A39" s="85">
        <v>11</v>
      </c>
      <c r="B39" s="86" t="s">
        <v>109</v>
      </c>
      <c r="C39" s="85" t="s">
        <v>62</v>
      </c>
      <c r="D39" s="87">
        <f>E39+F39</f>
        <v>8</v>
      </c>
      <c r="E39" s="87"/>
      <c r="F39" s="87">
        <v>8</v>
      </c>
      <c r="G39" s="88" t="s">
        <v>116</v>
      </c>
      <c r="H39" s="88" t="s">
        <v>117</v>
      </c>
      <c r="I39" s="85"/>
      <c r="J39" s="94"/>
      <c r="K39" s="112" t="s">
        <v>83</v>
      </c>
      <c r="L39" s="94" t="s">
        <v>66</v>
      </c>
      <c r="M39" s="113">
        <v>2017</v>
      </c>
      <c r="N39" s="113"/>
      <c r="O39" s="94" t="s">
        <v>67</v>
      </c>
      <c r="P39" s="113"/>
      <c r="Q39" s="113"/>
      <c r="R39" s="113"/>
      <c r="S39" s="113"/>
      <c r="T39" s="113"/>
      <c r="U39" s="113"/>
      <c r="V39" s="113"/>
      <c r="W39" s="113"/>
      <c r="X39" s="113"/>
    </row>
    <row r="40" ht="48" hidden="1" spans="1:24">
      <c r="A40" s="85">
        <v>12</v>
      </c>
      <c r="B40" s="86" t="s">
        <v>118</v>
      </c>
      <c r="C40" s="85" t="s">
        <v>119</v>
      </c>
      <c r="D40" s="87">
        <v>150</v>
      </c>
      <c r="E40" s="87"/>
      <c r="F40" s="87">
        <v>150</v>
      </c>
      <c r="G40" s="88" t="s">
        <v>120</v>
      </c>
      <c r="H40" s="88" t="s">
        <v>121</v>
      </c>
      <c r="I40" s="85"/>
      <c r="J40" s="94"/>
      <c r="K40" s="112" t="s">
        <v>83</v>
      </c>
      <c r="L40" s="94" t="s">
        <v>66</v>
      </c>
      <c r="M40" s="113"/>
      <c r="N40" s="113"/>
      <c r="O40" s="94"/>
      <c r="P40" s="113"/>
      <c r="Q40" s="113"/>
      <c r="R40" s="113"/>
      <c r="S40" s="113"/>
      <c r="T40" s="113"/>
      <c r="U40" s="113"/>
      <c r="V40" s="113"/>
      <c r="W40" s="113"/>
      <c r="X40" s="113"/>
    </row>
    <row r="41" s="51" customFormat="1" ht="28.5" hidden="1" customHeight="1" spans="1:24">
      <c r="A41" s="182" t="s">
        <v>122</v>
      </c>
      <c r="B41" s="96" t="s">
        <v>123</v>
      </c>
      <c r="C41" s="95" t="s">
        <v>87</v>
      </c>
      <c r="D41" s="98">
        <v>60</v>
      </c>
      <c r="E41" s="98"/>
      <c r="F41" s="98">
        <v>60</v>
      </c>
      <c r="G41" s="100" t="s">
        <v>124</v>
      </c>
      <c r="H41" s="99" t="s">
        <v>121</v>
      </c>
      <c r="I41" s="95"/>
      <c r="J41" s="100"/>
      <c r="K41" s="112" t="s">
        <v>83</v>
      </c>
      <c r="L41" s="94" t="s">
        <v>66</v>
      </c>
      <c r="M41" s="116"/>
      <c r="N41" s="116"/>
      <c r="O41" s="100"/>
      <c r="P41" s="116"/>
      <c r="Q41" s="116"/>
      <c r="R41" s="116"/>
      <c r="S41" s="116"/>
      <c r="T41" s="116"/>
      <c r="U41" s="116"/>
      <c r="V41" s="116"/>
      <c r="W41" s="116"/>
      <c r="X41" s="116"/>
    </row>
    <row r="42" s="51" customFormat="1" ht="30" hidden="1" customHeight="1" spans="1:24">
      <c r="A42" s="182" t="s">
        <v>122</v>
      </c>
      <c r="B42" s="96" t="s">
        <v>125</v>
      </c>
      <c r="C42" s="95" t="s">
        <v>62</v>
      </c>
      <c r="D42" s="98">
        <v>10</v>
      </c>
      <c r="E42" s="98"/>
      <c r="F42" s="98">
        <v>10</v>
      </c>
      <c r="G42" s="99" t="s">
        <v>126</v>
      </c>
      <c r="H42" s="99" t="s">
        <v>121</v>
      </c>
      <c r="I42" s="95"/>
      <c r="J42" s="100"/>
      <c r="K42" s="112" t="s">
        <v>83</v>
      </c>
      <c r="L42" s="94" t="s">
        <v>66</v>
      </c>
      <c r="M42" s="116"/>
      <c r="N42" s="116"/>
      <c r="O42" s="100"/>
      <c r="P42" s="116"/>
      <c r="Q42" s="116"/>
      <c r="R42" s="116"/>
      <c r="S42" s="116"/>
      <c r="T42" s="116"/>
      <c r="U42" s="116"/>
      <c r="V42" s="116"/>
      <c r="W42" s="116"/>
      <c r="X42" s="116"/>
    </row>
    <row r="43" s="51" customFormat="1" ht="30" hidden="1" customHeight="1" spans="1:24">
      <c r="A43" s="182" t="s">
        <v>122</v>
      </c>
      <c r="B43" s="96" t="s">
        <v>127</v>
      </c>
      <c r="C43" s="95" t="s">
        <v>128</v>
      </c>
      <c r="D43" s="98">
        <v>15</v>
      </c>
      <c r="E43" s="98"/>
      <c r="F43" s="98">
        <v>15</v>
      </c>
      <c r="G43" s="100" t="s">
        <v>129</v>
      </c>
      <c r="H43" s="99" t="s">
        <v>121</v>
      </c>
      <c r="I43" s="95"/>
      <c r="J43" s="100"/>
      <c r="K43" s="112" t="s">
        <v>83</v>
      </c>
      <c r="L43" s="94" t="s">
        <v>66</v>
      </c>
      <c r="M43" s="116"/>
      <c r="N43" s="116"/>
      <c r="O43" s="100"/>
      <c r="P43" s="116"/>
      <c r="Q43" s="116"/>
      <c r="R43" s="116"/>
      <c r="S43" s="116"/>
      <c r="T43" s="116"/>
      <c r="U43" s="116"/>
      <c r="V43" s="116"/>
      <c r="W43" s="116"/>
      <c r="X43" s="116"/>
    </row>
    <row r="44" s="51" customFormat="1" ht="30" hidden="1" customHeight="1" spans="1:24">
      <c r="A44" s="182" t="s">
        <v>122</v>
      </c>
      <c r="B44" s="96" t="s">
        <v>130</v>
      </c>
      <c r="C44" s="95" t="s">
        <v>131</v>
      </c>
      <c r="D44" s="98">
        <v>65</v>
      </c>
      <c r="E44" s="98"/>
      <c r="F44" s="98">
        <v>65</v>
      </c>
      <c r="G44" s="99" t="s">
        <v>132</v>
      </c>
      <c r="H44" s="99" t="s">
        <v>121</v>
      </c>
      <c r="I44" s="95"/>
      <c r="J44" s="100"/>
      <c r="K44" s="112" t="s">
        <v>83</v>
      </c>
      <c r="L44" s="94" t="s">
        <v>66</v>
      </c>
      <c r="M44" s="116"/>
      <c r="N44" s="116"/>
      <c r="O44" s="100"/>
      <c r="P44" s="116"/>
      <c r="Q44" s="116"/>
      <c r="R44" s="116"/>
      <c r="S44" s="116"/>
      <c r="T44" s="116"/>
      <c r="U44" s="116"/>
      <c r="V44" s="116"/>
      <c r="W44" s="116"/>
      <c r="X44" s="116"/>
    </row>
    <row r="45" ht="24" hidden="1" spans="1:24">
      <c r="A45" s="85">
        <v>13</v>
      </c>
      <c r="B45" s="86" t="s">
        <v>133</v>
      </c>
      <c r="C45" s="85" t="s">
        <v>134</v>
      </c>
      <c r="D45" s="87">
        <v>98.66</v>
      </c>
      <c r="E45" s="87"/>
      <c r="F45" s="87">
        <v>98.66</v>
      </c>
      <c r="G45" s="88" t="s">
        <v>135</v>
      </c>
      <c r="H45" s="94" t="s">
        <v>79</v>
      </c>
      <c r="I45" s="85"/>
      <c r="J45" s="94"/>
      <c r="K45" s="112" t="s">
        <v>83</v>
      </c>
      <c r="L45" s="94" t="s">
        <v>66</v>
      </c>
      <c r="M45" s="113"/>
      <c r="N45" s="113"/>
      <c r="O45" s="94"/>
      <c r="P45" s="113"/>
      <c r="Q45" s="113"/>
      <c r="R45" s="113"/>
      <c r="S45" s="113"/>
      <c r="T45" s="113"/>
      <c r="U45" s="113"/>
      <c r="V45" s="113"/>
      <c r="W45" s="113"/>
      <c r="X45" s="113"/>
    </row>
    <row r="46" s="51" customFormat="1" ht="30" hidden="1" customHeight="1" spans="1:24">
      <c r="A46" s="182" t="s">
        <v>122</v>
      </c>
      <c r="B46" s="96" t="s">
        <v>136</v>
      </c>
      <c r="C46" s="95" t="s">
        <v>137</v>
      </c>
      <c r="D46" s="98">
        <v>28.81</v>
      </c>
      <c r="E46" s="98"/>
      <c r="F46" s="98">
        <v>28.81</v>
      </c>
      <c r="G46" s="99" t="s">
        <v>138</v>
      </c>
      <c r="H46" s="100" t="s">
        <v>79</v>
      </c>
      <c r="I46" s="95"/>
      <c r="J46" s="100"/>
      <c r="K46" s="112" t="s">
        <v>83</v>
      </c>
      <c r="L46" s="94" t="s">
        <v>112</v>
      </c>
      <c r="M46" s="116"/>
      <c r="N46" s="116"/>
      <c r="O46" s="100"/>
      <c r="P46" s="116"/>
      <c r="Q46" s="116"/>
      <c r="R46" s="116"/>
      <c r="S46" s="116"/>
      <c r="T46" s="116"/>
      <c r="U46" s="116"/>
      <c r="V46" s="116"/>
      <c r="W46" s="116"/>
      <c r="X46" s="116"/>
    </row>
    <row r="47" s="51" customFormat="1" ht="30" hidden="1" customHeight="1" spans="1:24">
      <c r="A47" s="182" t="s">
        <v>122</v>
      </c>
      <c r="B47" s="96" t="s">
        <v>139</v>
      </c>
      <c r="C47" s="95" t="s">
        <v>89</v>
      </c>
      <c r="D47" s="98">
        <v>8.31</v>
      </c>
      <c r="E47" s="98"/>
      <c r="F47" s="98">
        <v>8.31</v>
      </c>
      <c r="G47" s="99" t="s">
        <v>140</v>
      </c>
      <c r="H47" s="100" t="s">
        <v>79</v>
      </c>
      <c r="I47" s="95"/>
      <c r="J47" s="100"/>
      <c r="K47" s="112"/>
      <c r="L47" s="94"/>
      <c r="M47" s="116"/>
      <c r="N47" s="116"/>
      <c r="O47" s="100"/>
      <c r="P47" s="116"/>
      <c r="Q47" s="116"/>
      <c r="R47" s="116"/>
      <c r="S47" s="116"/>
      <c r="T47" s="116"/>
      <c r="U47" s="116"/>
      <c r="V47" s="116"/>
      <c r="W47" s="116"/>
      <c r="X47" s="116"/>
    </row>
    <row r="48" s="51" customFormat="1" ht="30" hidden="1" customHeight="1" spans="1:24">
      <c r="A48" s="182" t="s">
        <v>122</v>
      </c>
      <c r="B48" s="96" t="s">
        <v>136</v>
      </c>
      <c r="C48" s="95" t="s">
        <v>137</v>
      </c>
      <c r="D48" s="98">
        <v>9.81</v>
      </c>
      <c r="E48" s="98"/>
      <c r="F48" s="98">
        <v>9.81</v>
      </c>
      <c r="G48" s="99" t="s">
        <v>141</v>
      </c>
      <c r="H48" s="100" t="s">
        <v>79</v>
      </c>
      <c r="I48" s="95"/>
      <c r="J48" s="100"/>
      <c r="K48" s="112" t="s">
        <v>83</v>
      </c>
      <c r="L48" s="94" t="s">
        <v>112</v>
      </c>
      <c r="M48" s="116"/>
      <c r="N48" s="116"/>
      <c r="O48" s="100"/>
      <c r="P48" s="116"/>
      <c r="Q48" s="116"/>
      <c r="R48" s="116"/>
      <c r="S48" s="116"/>
      <c r="T48" s="116"/>
      <c r="U48" s="116"/>
      <c r="V48" s="116"/>
      <c r="W48" s="116"/>
      <c r="X48" s="116"/>
    </row>
    <row r="49" s="51" customFormat="1" ht="30" hidden="1" customHeight="1" spans="1:24">
      <c r="A49" s="182" t="s">
        <v>122</v>
      </c>
      <c r="B49" s="96" t="s">
        <v>142</v>
      </c>
      <c r="C49" s="95" t="s">
        <v>137</v>
      </c>
      <c r="D49" s="98">
        <v>51.73</v>
      </c>
      <c r="E49" s="98"/>
      <c r="F49" s="98">
        <v>51.73</v>
      </c>
      <c r="G49" s="99" t="s">
        <v>143</v>
      </c>
      <c r="H49" s="100" t="s">
        <v>79</v>
      </c>
      <c r="I49" s="95"/>
      <c r="J49" s="100"/>
      <c r="K49" s="112" t="s">
        <v>83</v>
      </c>
      <c r="L49" s="94" t="s">
        <v>112</v>
      </c>
      <c r="M49" s="116"/>
      <c r="N49" s="116"/>
      <c r="O49" s="100"/>
      <c r="P49" s="116"/>
      <c r="Q49" s="116"/>
      <c r="R49" s="116"/>
      <c r="S49" s="116"/>
      <c r="T49" s="116"/>
      <c r="U49" s="116"/>
      <c r="V49" s="116"/>
      <c r="W49" s="116"/>
      <c r="X49" s="116"/>
    </row>
    <row r="50" ht="28.5" hidden="1" customHeight="1" spans="1:24">
      <c r="A50" s="85">
        <v>14</v>
      </c>
      <c r="B50" s="86" t="s">
        <v>144</v>
      </c>
      <c r="C50" s="85" t="s">
        <v>145</v>
      </c>
      <c r="D50" s="87">
        <f>E50+F50</f>
        <v>28.27</v>
      </c>
      <c r="E50" s="87"/>
      <c r="F50" s="87">
        <v>28.27</v>
      </c>
      <c r="G50" s="88" t="s">
        <v>146</v>
      </c>
      <c r="H50" s="88" t="s">
        <v>117</v>
      </c>
      <c r="I50" s="85"/>
      <c r="J50" s="94"/>
      <c r="K50" s="112" t="s">
        <v>83</v>
      </c>
      <c r="L50" s="94" t="s">
        <v>112</v>
      </c>
      <c r="M50" s="113">
        <v>2017</v>
      </c>
      <c r="N50" s="113"/>
      <c r="O50" s="94" t="s">
        <v>67</v>
      </c>
      <c r="P50" s="113"/>
      <c r="Q50" s="113"/>
      <c r="R50" s="113"/>
      <c r="S50" s="113"/>
      <c r="T50" s="113"/>
      <c r="U50" s="113"/>
      <c r="V50" s="113"/>
      <c r="W50" s="113"/>
      <c r="X50" s="113"/>
    </row>
    <row r="51" ht="30" hidden="1" customHeight="1" spans="1:24">
      <c r="A51" s="85">
        <v>15</v>
      </c>
      <c r="B51" s="103" t="s">
        <v>147</v>
      </c>
      <c r="C51" s="85" t="s">
        <v>145</v>
      </c>
      <c r="D51" s="87">
        <v>5.4</v>
      </c>
      <c r="E51" s="104"/>
      <c r="F51" s="87">
        <v>5.4</v>
      </c>
      <c r="G51" s="94" t="s">
        <v>148</v>
      </c>
      <c r="H51" s="94" t="s">
        <v>149</v>
      </c>
      <c r="I51" s="85"/>
      <c r="J51" s="94"/>
      <c r="K51" s="94" t="s">
        <v>150</v>
      </c>
      <c r="L51" s="94"/>
      <c r="M51" s="94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</row>
    <row r="52" ht="19.05" customHeight="1" spans="1:24">
      <c r="A52" s="85">
        <v>16</v>
      </c>
      <c r="B52" s="103" t="s">
        <v>151</v>
      </c>
      <c r="C52" s="85" t="s">
        <v>145</v>
      </c>
      <c r="D52" s="87">
        <v>1.5</v>
      </c>
      <c r="E52" s="104"/>
      <c r="F52" s="87">
        <v>1.5</v>
      </c>
      <c r="G52" s="94" t="s">
        <v>152</v>
      </c>
      <c r="H52" s="94" t="s">
        <v>153</v>
      </c>
      <c r="I52" s="85"/>
      <c r="J52" s="94"/>
      <c r="K52" s="94" t="s">
        <v>154</v>
      </c>
      <c r="L52" s="94"/>
      <c r="M52" s="94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</row>
    <row r="53" ht="42" hidden="1" customHeight="1" spans="1:24">
      <c r="A53" s="85">
        <v>17</v>
      </c>
      <c r="B53" s="86" t="s">
        <v>155</v>
      </c>
      <c r="C53" s="85" t="s">
        <v>156</v>
      </c>
      <c r="D53" s="87">
        <f>E53+F53</f>
        <v>0.86</v>
      </c>
      <c r="E53" s="87"/>
      <c r="F53" s="87">
        <v>0.86</v>
      </c>
      <c r="G53" s="94" t="s">
        <v>55</v>
      </c>
      <c r="H53" s="94" t="s">
        <v>79</v>
      </c>
      <c r="I53" s="85"/>
      <c r="J53" s="94"/>
      <c r="K53" s="112" t="s">
        <v>157</v>
      </c>
      <c r="L53" s="94" t="s">
        <v>112</v>
      </c>
      <c r="M53" s="113"/>
      <c r="N53" s="113"/>
      <c r="O53" s="94" t="s">
        <v>67</v>
      </c>
      <c r="P53" s="113"/>
      <c r="Q53" s="113"/>
      <c r="R53" s="113"/>
      <c r="S53" s="113"/>
      <c r="T53" s="113"/>
      <c r="U53" s="113"/>
      <c r="V53" s="113"/>
      <c r="W53" s="113"/>
      <c r="X53" s="113"/>
    </row>
    <row r="54" ht="28.5" hidden="1" customHeight="1" spans="1:24">
      <c r="A54" s="85">
        <v>18</v>
      </c>
      <c r="B54" s="103" t="s">
        <v>158</v>
      </c>
      <c r="C54" s="85" t="s">
        <v>156</v>
      </c>
      <c r="D54" s="87">
        <f>E54+F54</f>
        <v>0.06</v>
      </c>
      <c r="E54" s="87"/>
      <c r="F54" s="87">
        <v>0.06</v>
      </c>
      <c r="G54" s="88" t="s">
        <v>159</v>
      </c>
      <c r="H54" s="88" t="s">
        <v>76</v>
      </c>
      <c r="I54" s="85"/>
      <c r="J54" s="94"/>
      <c r="K54" s="112" t="s">
        <v>83</v>
      </c>
      <c r="L54" s="94" t="s">
        <v>112</v>
      </c>
      <c r="M54" s="113">
        <v>2017</v>
      </c>
      <c r="N54" s="113"/>
      <c r="O54" s="94" t="s">
        <v>67</v>
      </c>
      <c r="P54" s="113"/>
      <c r="Q54" s="113"/>
      <c r="R54" s="113"/>
      <c r="S54" s="113"/>
      <c r="T54" s="113"/>
      <c r="U54" s="113"/>
      <c r="V54" s="113"/>
      <c r="W54" s="113"/>
      <c r="X54" s="113"/>
    </row>
    <row r="55" ht="65.1" hidden="1" customHeight="1" spans="1:24">
      <c r="A55" s="85">
        <v>19</v>
      </c>
      <c r="B55" s="86" t="s">
        <v>160</v>
      </c>
      <c r="C55" s="85" t="s">
        <v>156</v>
      </c>
      <c r="D55" s="87">
        <f>SUM(D56:D62)</f>
        <v>2.5</v>
      </c>
      <c r="E55" s="87"/>
      <c r="F55" s="87">
        <f t="shared" ref="F55" si="1">SUM(F56:F62)</f>
        <v>2.5</v>
      </c>
      <c r="G55" s="88" t="s">
        <v>161</v>
      </c>
      <c r="H55" s="88" t="s">
        <v>162</v>
      </c>
      <c r="I55" s="85"/>
      <c r="J55" s="94"/>
      <c r="K55" s="112" t="s">
        <v>163</v>
      </c>
      <c r="L55" s="94" t="s">
        <v>112</v>
      </c>
      <c r="M55" s="113">
        <v>2017</v>
      </c>
      <c r="N55" s="113"/>
      <c r="O55" s="94" t="s">
        <v>67</v>
      </c>
      <c r="P55" s="113"/>
      <c r="Q55" s="113"/>
      <c r="R55" s="113"/>
      <c r="S55" s="113"/>
      <c r="T55" s="113"/>
      <c r="U55" s="113"/>
      <c r="V55" s="113"/>
      <c r="W55" s="113"/>
      <c r="X55" s="113"/>
    </row>
    <row r="56" s="51" customFormat="1" ht="18.9" hidden="1" customHeight="1" spans="1:24">
      <c r="A56" s="95"/>
      <c r="B56" s="102" t="s">
        <v>164</v>
      </c>
      <c r="C56" s="95" t="s">
        <v>156</v>
      </c>
      <c r="D56" s="98">
        <f t="shared" ref="D56:D62" si="2">E56+F56</f>
        <v>0.7</v>
      </c>
      <c r="E56" s="98"/>
      <c r="F56" s="98">
        <v>0.7</v>
      </c>
      <c r="G56" s="99" t="s">
        <v>55</v>
      </c>
      <c r="H56" s="99" t="s">
        <v>117</v>
      </c>
      <c r="I56" s="95"/>
      <c r="J56" s="100"/>
      <c r="K56" s="117"/>
      <c r="L56" s="100"/>
      <c r="M56" s="116"/>
      <c r="N56" s="116"/>
      <c r="O56" s="100"/>
      <c r="P56" s="116"/>
      <c r="Q56" s="116"/>
      <c r="R56" s="116"/>
      <c r="S56" s="116"/>
      <c r="T56" s="116"/>
      <c r="U56" s="116"/>
      <c r="V56" s="116"/>
      <c r="W56" s="116"/>
      <c r="X56" s="116"/>
    </row>
    <row r="57" s="51" customFormat="1" ht="18.9" hidden="1" customHeight="1" spans="1:24">
      <c r="A57" s="95"/>
      <c r="B57" s="102" t="s">
        <v>103</v>
      </c>
      <c r="C57" s="95" t="s">
        <v>156</v>
      </c>
      <c r="D57" s="98">
        <f t="shared" si="2"/>
        <v>0.4</v>
      </c>
      <c r="E57" s="98"/>
      <c r="F57" s="98">
        <v>0.4</v>
      </c>
      <c r="G57" s="99" t="s">
        <v>165</v>
      </c>
      <c r="H57" s="99" t="s">
        <v>105</v>
      </c>
      <c r="I57" s="95"/>
      <c r="J57" s="100"/>
      <c r="K57" s="117"/>
      <c r="L57" s="100"/>
      <c r="M57" s="116"/>
      <c r="N57" s="116"/>
      <c r="O57" s="100"/>
      <c r="P57" s="116"/>
      <c r="Q57" s="116"/>
      <c r="R57" s="116"/>
      <c r="S57" s="116"/>
      <c r="T57" s="116"/>
      <c r="U57" s="116"/>
      <c r="V57" s="116"/>
      <c r="W57" s="116"/>
      <c r="X57" s="116"/>
    </row>
    <row r="58" s="51" customFormat="1" ht="18.9" hidden="1" customHeight="1" spans="1:24">
      <c r="A58" s="95"/>
      <c r="B58" s="102" t="s">
        <v>166</v>
      </c>
      <c r="C58" s="95" t="s">
        <v>156</v>
      </c>
      <c r="D58" s="98">
        <f t="shared" si="2"/>
        <v>0.25</v>
      </c>
      <c r="E58" s="98"/>
      <c r="F58" s="98">
        <v>0.25</v>
      </c>
      <c r="G58" s="99" t="s">
        <v>167</v>
      </c>
      <c r="H58" s="99" t="s">
        <v>168</v>
      </c>
      <c r="I58" s="95"/>
      <c r="J58" s="100"/>
      <c r="K58" s="117"/>
      <c r="L58" s="100"/>
      <c r="M58" s="116"/>
      <c r="N58" s="116"/>
      <c r="O58" s="100"/>
      <c r="P58" s="116"/>
      <c r="Q58" s="116"/>
      <c r="R58" s="116"/>
      <c r="S58" s="116"/>
      <c r="T58" s="116"/>
      <c r="U58" s="116"/>
      <c r="V58" s="116"/>
      <c r="W58" s="116"/>
      <c r="X58" s="116"/>
    </row>
    <row r="59" s="51" customFormat="1" ht="18.9" hidden="1" customHeight="1" spans="1:24">
      <c r="A59" s="95"/>
      <c r="B59" s="102" t="s">
        <v>68</v>
      </c>
      <c r="C59" s="95" t="s">
        <v>156</v>
      </c>
      <c r="D59" s="98">
        <f t="shared" si="2"/>
        <v>0.15</v>
      </c>
      <c r="E59" s="98"/>
      <c r="F59" s="98">
        <v>0.15</v>
      </c>
      <c r="G59" s="99" t="s">
        <v>169</v>
      </c>
      <c r="H59" s="99" t="s">
        <v>70</v>
      </c>
      <c r="I59" s="95"/>
      <c r="J59" s="100"/>
      <c r="K59" s="117"/>
      <c r="L59" s="100"/>
      <c r="M59" s="116"/>
      <c r="N59" s="116"/>
      <c r="O59" s="100"/>
      <c r="P59" s="116"/>
      <c r="Q59" s="116"/>
      <c r="R59" s="116"/>
      <c r="S59" s="116"/>
      <c r="T59" s="116"/>
      <c r="U59" s="116"/>
      <c r="V59" s="116"/>
      <c r="W59" s="116"/>
      <c r="X59" s="116"/>
    </row>
    <row r="60" s="51" customFormat="1" ht="18.9" hidden="1" customHeight="1" spans="1:24">
      <c r="A60" s="95"/>
      <c r="B60" s="102" t="s">
        <v>71</v>
      </c>
      <c r="C60" s="95" t="s">
        <v>156</v>
      </c>
      <c r="D60" s="98">
        <f t="shared" si="2"/>
        <v>0.34</v>
      </c>
      <c r="E60" s="98"/>
      <c r="F60" s="98">
        <v>0.34</v>
      </c>
      <c r="G60" s="99" t="s">
        <v>170</v>
      </c>
      <c r="H60" s="99" t="s">
        <v>73</v>
      </c>
      <c r="I60" s="95"/>
      <c r="J60" s="100"/>
      <c r="K60" s="117"/>
      <c r="L60" s="100"/>
      <c r="M60" s="116"/>
      <c r="N60" s="116"/>
      <c r="O60" s="100"/>
      <c r="P60" s="116"/>
      <c r="Q60" s="116"/>
      <c r="R60" s="116"/>
      <c r="S60" s="116"/>
      <c r="T60" s="116"/>
      <c r="U60" s="116"/>
      <c r="V60" s="116"/>
      <c r="W60" s="116"/>
      <c r="X60" s="116"/>
    </row>
    <row r="61" s="51" customFormat="1" ht="18.9" hidden="1" customHeight="1" spans="1:24">
      <c r="A61" s="95"/>
      <c r="B61" s="102" t="s">
        <v>171</v>
      </c>
      <c r="C61" s="95" t="s">
        <v>156</v>
      </c>
      <c r="D61" s="98">
        <f t="shared" si="2"/>
        <v>0.42</v>
      </c>
      <c r="E61" s="98"/>
      <c r="F61" s="98">
        <v>0.42</v>
      </c>
      <c r="G61" s="99" t="s">
        <v>172</v>
      </c>
      <c r="H61" s="100" t="s">
        <v>79</v>
      </c>
      <c r="I61" s="95"/>
      <c r="J61" s="100"/>
      <c r="K61" s="117"/>
      <c r="L61" s="100"/>
      <c r="M61" s="116"/>
      <c r="N61" s="116"/>
      <c r="O61" s="100"/>
      <c r="P61" s="116"/>
      <c r="Q61" s="116"/>
      <c r="R61" s="116"/>
      <c r="S61" s="116"/>
      <c r="T61" s="116"/>
      <c r="U61" s="116"/>
      <c r="V61" s="116"/>
      <c r="W61" s="116"/>
      <c r="X61" s="116"/>
    </row>
    <row r="62" s="51" customFormat="1" ht="18.9" hidden="1" customHeight="1" spans="1:24">
      <c r="A62" s="95"/>
      <c r="B62" s="102" t="s">
        <v>100</v>
      </c>
      <c r="C62" s="95" t="s">
        <v>156</v>
      </c>
      <c r="D62" s="98">
        <f t="shared" si="2"/>
        <v>0.24</v>
      </c>
      <c r="E62" s="98"/>
      <c r="F62" s="98">
        <v>0.24</v>
      </c>
      <c r="G62" s="99" t="s">
        <v>173</v>
      </c>
      <c r="H62" s="99" t="s">
        <v>82</v>
      </c>
      <c r="I62" s="95"/>
      <c r="J62" s="100"/>
      <c r="K62" s="117"/>
      <c r="L62" s="100"/>
      <c r="M62" s="116"/>
      <c r="N62" s="116"/>
      <c r="O62" s="100"/>
      <c r="P62" s="116"/>
      <c r="Q62" s="116"/>
      <c r="R62" s="116"/>
      <c r="S62" s="116"/>
      <c r="T62" s="116"/>
      <c r="U62" s="116"/>
      <c r="V62" s="116"/>
      <c r="W62" s="116"/>
      <c r="X62" s="116"/>
    </row>
    <row r="63" ht="19.95" hidden="1" customHeight="1" spans="1:24">
      <c r="A63" s="85">
        <v>20</v>
      </c>
      <c r="B63" s="86" t="s">
        <v>174</v>
      </c>
      <c r="C63" s="85" t="s">
        <v>156</v>
      </c>
      <c r="D63" s="87">
        <v>0.68</v>
      </c>
      <c r="E63" s="87"/>
      <c r="F63" s="87">
        <v>0.68</v>
      </c>
      <c r="G63" s="104" t="s">
        <v>175</v>
      </c>
      <c r="H63" s="104" t="s">
        <v>73</v>
      </c>
      <c r="I63" s="85"/>
      <c r="J63" s="88"/>
      <c r="K63" s="112" t="s">
        <v>176</v>
      </c>
      <c r="L63" s="94" t="s">
        <v>58</v>
      </c>
      <c r="M63" s="113"/>
      <c r="N63" s="113"/>
      <c r="O63" s="94"/>
      <c r="P63" s="113"/>
      <c r="Q63" s="113"/>
      <c r="R63" s="113"/>
      <c r="S63" s="113"/>
      <c r="T63" s="113"/>
      <c r="U63" s="113"/>
      <c r="V63" s="113"/>
      <c r="W63" s="113"/>
      <c r="X63" s="113"/>
    </row>
    <row r="64" ht="19.95" hidden="1" customHeight="1" spans="1:24">
      <c r="A64" s="85">
        <v>21</v>
      </c>
      <c r="B64" s="86" t="s">
        <v>177</v>
      </c>
      <c r="C64" s="85" t="s">
        <v>156</v>
      </c>
      <c r="D64" s="87">
        <v>0.02</v>
      </c>
      <c r="E64" s="87"/>
      <c r="F64" s="87">
        <v>0.02</v>
      </c>
      <c r="G64" s="94" t="s">
        <v>55</v>
      </c>
      <c r="H64" s="88" t="s">
        <v>76</v>
      </c>
      <c r="I64" s="85"/>
      <c r="J64" s="88"/>
      <c r="K64" s="112" t="s">
        <v>176</v>
      </c>
      <c r="L64" s="94" t="s">
        <v>58</v>
      </c>
      <c r="M64" s="113">
        <v>2017</v>
      </c>
      <c r="N64" s="113"/>
      <c r="O64" s="94" t="s">
        <v>67</v>
      </c>
      <c r="P64" s="113"/>
      <c r="Q64" s="113"/>
      <c r="R64" s="113"/>
      <c r="S64" s="113"/>
      <c r="T64" s="113"/>
      <c r="U64" s="113"/>
      <c r="V64" s="113"/>
      <c r="W64" s="113"/>
      <c r="X64" s="113"/>
    </row>
    <row r="65" ht="30" hidden="1" customHeight="1" spans="1:24">
      <c r="A65" s="85">
        <v>22</v>
      </c>
      <c r="B65" s="86" t="s">
        <v>178</v>
      </c>
      <c r="C65" s="85" t="s">
        <v>156</v>
      </c>
      <c r="D65" s="87">
        <v>1</v>
      </c>
      <c r="E65" s="87"/>
      <c r="F65" s="87">
        <v>1</v>
      </c>
      <c r="G65" s="104" t="s">
        <v>179</v>
      </c>
      <c r="H65" s="94" t="s">
        <v>180</v>
      </c>
      <c r="I65" s="85"/>
      <c r="J65" s="88"/>
      <c r="K65" s="112" t="s">
        <v>176</v>
      </c>
      <c r="L65" s="94" t="s">
        <v>58</v>
      </c>
      <c r="M65" s="113"/>
      <c r="N65" s="113"/>
      <c r="O65" s="94"/>
      <c r="P65" s="113"/>
      <c r="Q65" s="113"/>
      <c r="R65" s="113"/>
      <c r="S65" s="113"/>
      <c r="T65" s="113"/>
      <c r="U65" s="113"/>
      <c r="V65" s="113"/>
      <c r="W65" s="113"/>
      <c r="X65" s="113"/>
    </row>
    <row r="66" ht="19.95" hidden="1" customHeight="1" spans="1:24">
      <c r="A66" s="85">
        <v>23</v>
      </c>
      <c r="B66" s="86" t="s">
        <v>181</v>
      </c>
      <c r="C66" s="85" t="s">
        <v>156</v>
      </c>
      <c r="D66" s="87">
        <v>4</v>
      </c>
      <c r="E66" s="87"/>
      <c r="F66" s="87">
        <v>4</v>
      </c>
      <c r="G66" s="104" t="s">
        <v>182</v>
      </c>
      <c r="H66" s="94" t="s">
        <v>82</v>
      </c>
      <c r="I66" s="85"/>
      <c r="J66" s="88"/>
      <c r="K66" s="112" t="s">
        <v>176</v>
      </c>
      <c r="L66" s="94" t="s">
        <v>58</v>
      </c>
      <c r="M66" s="113"/>
      <c r="N66" s="113"/>
      <c r="O66" s="94"/>
      <c r="P66" s="113"/>
      <c r="Q66" s="113"/>
      <c r="R66" s="113"/>
      <c r="S66" s="113"/>
      <c r="T66" s="113"/>
      <c r="U66" s="113"/>
      <c r="V66" s="113"/>
      <c r="W66" s="113"/>
      <c r="X66" s="113"/>
    </row>
    <row r="67" ht="47.4" hidden="1" customHeight="1" spans="1:24">
      <c r="A67" s="85">
        <v>24</v>
      </c>
      <c r="B67" s="86" t="s">
        <v>183</v>
      </c>
      <c r="C67" s="85" t="s">
        <v>184</v>
      </c>
      <c r="D67" s="87">
        <f>E67+F67</f>
        <v>6.95</v>
      </c>
      <c r="E67" s="87"/>
      <c r="F67" s="87">
        <v>6.95</v>
      </c>
      <c r="G67" s="94" t="s">
        <v>185</v>
      </c>
      <c r="H67" s="94" t="s">
        <v>186</v>
      </c>
      <c r="I67" s="85">
        <v>26</v>
      </c>
      <c r="J67" s="94" t="s">
        <v>187</v>
      </c>
      <c r="K67" s="94" t="s">
        <v>188</v>
      </c>
      <c r="L67" s="94" t="s">
        <v>66</v>
      </c>
      <c r="M67" s="113"/>
      <c r="N67" s="113"/>
      <c r="O67" s="94" t="s">
        <v>67</v>
      </c>
      <c r="P67" s="113"/>
      <c r="Q67" s="113"/>
      <c r="R67" s="113"/>
      <c r="S67" s="113"/>
      <c r="T67" s="113"/>
      <c r="U67" s="113"/>
      <c r="V67" s="113"/>
      <c r="W67" s="113"/>
      <c r="X67" s="113"/>
    </row>
    <row r="68" s="51" customFormat="1" ht="18.9" hidden="1" customHeight="1" spans="1:24">
      <c r="A68" s="95"/>
      <c r="B68" s="96" t="s">
        <v>189</v>
      </c>
      <c r="C68" s="95" t="s">
        <v>184</v>
      </c>
      <c r="D68" s="98">
        <v>1</v>
      </c>
      <c r="E68" s="98"/>
      <c r="F68" s="98">
        <v>1</v>
      </c>
      <c r="G68" s="100" t="s">
        <v>190</v>
      </c>
      <c r="H68" s="100" t="s">
        <v>189</v>
      </c>
      <c r="I68" s="95"/>
      <c r="J68" s="100"/>
      <c r="K68" s="100"/>
      <c r="L68" s="100"/>
      <c r="M68" s="116"/>
      <c r="N68" s="116"/>
      <c r="O68" s="100"/>
      <c r="P68" s="116"/>
      <c r="Q68" s="116"/>
      <c r="R68" s="116"/>
      <c r="S68" s="116"/>
      <c r="T68" s="116"/>
      <c r="U68" s="116"/>
      <c r="V68" s="116"/>
      <c r="W68" s="116"/>
      <c r="X68" s="116"/>
    </row>
    <row r="69" s="51" customFormat="1" ht="18.9" hidden="1" customHeight="1" spans="1:24">
      <c r="A69" s="95"/>
      <c r="B69" s="96" t="s">
        <v>74</v>
      </c>
      <c r="C69" s="95" t="s">
        <v>184</v>
      </c>
      <c r="D69" s="98">
        <v>5.27</v>
      </c>
      <c r="E69" s="98"/>
      <c r="F69" s="98">
        <v>5.27</v>
      </c>
      <c r="G69" s="100" t="s">
        <v>159</v>
      </c>
      <c r="H69" s="100" t="s">
        <v>74</v>
      </c>
      <c r="I69" s="95"/>
      <c r="J69" s="100"/>
      <c r="K69" s="100"/>
      <c r="L69" s="100"/>
      <c r="M69" s="116"/>
      <c r="N69" s="116"/>
      <c r="O69" s="100"/>
      <c r="P69" s="116"/>
      <c r="Q69" s="116"/>
      <c r="R69" s="116"/>
      <c r="S69" s="116"/>
      <c r="T69" s="116"/>
      <c r="U69" s="116"/>
      <c r="V69" s="116"/>
      <c r="W69" s="116"/>
      <c r="X69" s="116"/>
    </row>
    <row r="70" s="51" customFormat="1" ht="18.9" hidden="1" customHeight="1" spans="1:24">
      <c r="A70" s="95"/>
      <c r="B70" s="96" t="s">
        <v>68</v>
      </c>
      <c r="C70" s="95" t="s">
        <v>184</v>
      </c>
      <c r="D70" s="98">
        <v>0.68</v>
      </c>
      <c r="E70" s="98"/>
      <c r="F70" s="98">
        <v>0.68</v>
      </c>
      <c r="G70" s="100" t="s">
        <v>190</v>
      </c>
      <c r="H70" s="100" t="s">
        <v>68</v>
      </c>
      <c r="I70" s="95"/>
      <c r="J70" s="100"/>
      <c r="K70" s="100"/>
      <c r="L70" s="100"/>
      <c r="M70" s="116"/>
      <c r="N70" s="116"/>
      <c r="O70" s="100"/>
      <c r="P70" s="116"/>
      <c r="Q70" s="116"/>
      <c r="R70" s="116"/>
      <c r="S70" s="116"/>
      <c r="T70" s="116"/>
      <c r="U70" s="116"/>
      <c r="V70" s="116"/>
      <c r="W70" s="116"/>
      <c r="X70" s="116"/>
    </row>
    <row r="71" ht="19.05" customHeight="1" spans="1:24">
      <c r="A71" s="89" t="s">
        <v>191</v>
      </c>
      <c r="B71" s="90" t="s">
        <v>192</v>
      </c>
      <c r="C71" s="85"/>
      <c r="D71" s="87"/>
      <c r="E71" s="87"/>
      <c r="F71" s="87"/>
      <c r="G71" s="88"/>
      <c r="H71" s="88"/>
      <c r="I71" s="85"/>
      <c r="J71" s="94"/>
      <c r="K71" s="94"/>
      <c r="L71" s="94"/>
      <c r="M71" s="113"/>
      <c r="N71" s="113"/>
      <c r="O71" s="94"/>
      <c r="P71" s="113"/>
      <c r="Q71" s="113"/>
      <c r="R71" s="113"/>
      <c r="S71" s="113"/>
      <c r="T71" s="113"/>
      <c r="U71" s="113"/>
      <c r="V71" s="113"/>
      <c r="W71" s="113"/>
      <c r="X71" s="113"/>
    </row>
    <row r="72" ht="19.05" customHeight="1" spans="1:24">
      <c r="A72" s="89" t="s">
        <v>193</v>
      </c>
      <c r="B72" s="90" t="s">
        <v>194</v>
      </c>
      <c r="C72" s="85"/>
      <c r="D72" s="87"/>
      <c r="E72" s="87"/>
      <c r="F72" s="87"/>
      <c r="G72" s="88"/>
      <c r="H72" s="88"/>
      <c r="I72" s="85"/>
      <c r="J72" s="94"/>
      <c r="K72" s="94"/>
      <c r="L72" s="94"/>
      <c r="M72" s="113"/>
      <c r="N72" s="113"/>
      <c r="O72" s="94"/>
      <c r="P72" s="113"/>
      <c r="Q72" s="113"/>
      <c r="R72" s="113"/>
      <c r="S72" s="113"/>
      <c r="T72" s="113"/>
      <c r="U72" s="113"/>
      <c r="V72" s="113"/>
      <c r="W72" s="113"/>
      <c r="X72" s="113"/>
    </row>
    <row r="73" ht="19.05" hidden="1" customHeight="1" spans="1:24">
      <c r="A73" s="89" t="s">
        <v>195</v>
      </c>
      <c r="B73" s="90" t="s">
        <v>123</v>
      </c>
      <c r="C73" s="85"/>
      <c r="D73" s="87"/>
      <c r="E73" s="87"/>
      <c r="F73" s="87"/>
      <c r="G73" s="88"/>
      <c r="H73" s="88"/>
      <c r="I73" s="85"/>
      <c r="J73" s="94"/>
      <c r="K73" s="94"/>
      <c r="L73" s="94"/>
      <c r="M73" s="113"/>
      <c r="N73" s="113"/>
      <c r="O73" s="94"/>
      <c r="P73" s="113"/>
      <c r="Q73" s="113"/>
      <c r="R73" s="113"/>
      <c r="S73" s="113"/>
      <c r="T73" s="113"/>
      <c r="U73" s="113"/>
      <c r="V73" s="113"/>
      <c r="W73" s="113"/>
      <c r="X73" s="113"/>
    </row>
    <row r="74" ht="30" hidden="1" customHeight="1" spans="1:24">
      <c r="A74" s="85">
        <v>25</v>
      </c>
      <c r="B74" s="86" t="s">
        <v>196</v>
      </c>
      <c r="C74" s="85" t="s">
        <v>87</v>
      </c>
      <c r="D74" s="87">
        <f>E74+F74</f>
        <v>0.69</v>
      </c>
      <c r="E74" s="87"/>
      <c r="F74" s="87">
        <v>0.69</v>
      </c>
      <c r="G74" s="94" t="s">
        <v>62</v>
      </c>
      <c r="H74" s="88" t="s">
        <v>56</v>
      </c>
      <c r="I74" s="85"/>
      <c r="J74" s="94"/>
      <c r="K74" s="112" t="s">
        <v>83</v>
      </c>
      <c r="L74" s="94" t="s">
        <v>112</v>
      </c>
      <c r="M74" s="113">
        <v>2017</v>
      </c>
      <c r="N74" s="113"/>
      <c r="O74" s="94"/>
      <c r="P74" s="113"/>
      <c r="Q74" s="113"/>
      <c r="R74" s="113"/>
      <c r="S74" s="113"/>
      <c r="T74" s="113"/>
      <c r="U74" s="113"/>
      <c r="V74" s="113"/>
      <c r="W74" s="113"/>
      <c r="X74" s="113"/>
    </row>
    <row r="75" ht="30" hidden="1" customHeight="1" spans="1:24">
      <c r="A75" s="85">
        <v>26</v>
      </c>
      <c r="B75" s="86" t="s">
        <v>197</v>
      </c>
      <c r="C75" s="85" t="s">
        <v>87</v>
      </c>
      <c r="D75" s="87">
        <f>E75+F75</f>
        <v>1.2</v>
      </c>
      <c r="E75" s="87"/>
      <c r="F75" s="87">
        <v>1.2</v>
      </c>
      <c r="G75" s="94" t="s">
        <v>137</v>
      </c>
      <c r="H75" s="88" t="s">
        <v>76</v>
      </c>
      <c r="I75" s="85"/>
      <c r="J75" s="94"/>
      <c r="K75" s="112" t="s">
        <v>83</v>
      </c>
      <c r="L75" s="94" t="s">
        <v>112</v>
      </c>
      <c r="M75" s="113"/>
      <c r="N75" s="113"/>
      <c r="O75" s="94"/>
      <c r="P75" s="113"/>
      <c r="Q75" s="113"/>
      <c r="R75" s="113"/>
      <c r="S75" s="113"/>
      <c r="T75" s="113"/>
      <c r="U75" s="113"/>
      <c r="V75" s="113"/>
      <c r="W75" s="113"/>
      <c r="X75" s="113"/>
    </row>
    <row r="76" ht="39.9" hidden="1" customHeight="1" spans="1:24">
      <c r="A76" s="85">
        <v>27</v>
      </c>
      <c r="B76" s="86" t="s">
        <v>198</v>
      </c>
      <c r="C76" s="85" t="s">
        <v>87</v>
      </c>
      <c r="D76" s="87">
        <f>E76+F76</f>
        <v>3.08</v>
      </c>
      <c r="E76" s="87"/>
      <c r="F76" s="87">
        <v>3.08</v>
      </c>
      <c r="G76" s="88" t="s">
        <v>199</v>
      </c>
      <c r="H76" s="88" t="s">
        <v>117</v>
      </c>
      <c r="I76" s="85">
        <v>40</v>
      </c>
      <c r="J76" s="94" t="s">
        <v>200</v>
      </c>
      <c r="K76" s="112" t="s">
        <v>83</v>
      </c>
      <c r="L76" s="94" t="s">
        <v>112</v>
      </c>
      <c r="M76" s="113">
        <v>2017</v>
      </c>
      <c r="N76" s="113"/>
      <c r="O76" s="94"/>
      <c r="P76" s="113"/>
      <c r="Q76" s="113"/>
      <c r="R76" s="113"/>
      <c r="S76" s="113"/>
      <c r="T76" s="113"/>
      <c r="U76" s="113"/>
      <c r="V76" s="113"/>
      <c r="W76" s="113"/>
      <c r="X76" s="113"/>
    </row>
    <row r="77" ht="19.05" hidden="1" customHeight="1" spans="1:24">
      <c r="A77" s="89" t="s">
        <v>195</v>
      </c>
      <c r="B77" s="90" t="s">
        <v>125</v>
      </c>
      <c r="C77" s="85"/>
      <c r="D77" s="87"/>
      <c r="E77" s="87"/>
      <c r="F77" s="87"/>
      <c r="G77" s="88"/>
      <c r="H77" s="88"/>
      <c r="I77" s="85"/>
      <c r="J77" s="94"/>
      <c r="K77" s="112"/>
      <c r="L77" s="94"/>
      <c r="M77" s="94"/>
      <c r="N77" s="113"/>
      <c r="O77" s="94"/>
      <c r="P77" s="113"/>
      <c r="Q77" s="113"/>
      <c r="R77" s="113"/>
      <c r="S77" s="113"/>
      <c r="T77" s="113"/>
      <c r="U77" s="113"/>
      <c r="V77" s="113"/>
      <c r="W77" s="113"/>
      <c r="X77" s="113"/>
    </row>
    <row r="78" ht="30" hidden="1" customHeight="1" spans="1:24">
      <c r="A78" s="85">
        <v>28</v>
      </c>
      <c r="B78" s="86" t="s">
        <v>201</v>
      </c>
      <c r="C78" s="85" t="s">
        <v>62</v>
      </c>
      <c r="D78" s="87">
        <f t="shared" ref="D78:D80" si="3">E78+F78</f>
        <v>0.5</v>
      </c>
      <c r="E78" s="87"/>
      <c r="F78" s="87">
        <v>0.5</v>
      </c>
      <c r="G78" s="88" t="s">
        <v>159</v>
      </c>
      <c r="H78" s="88" t="s">
        <v>168</v>
      </c>
      <c r="I78" s="85"/>
      <c r="J78" s="94"/>
      <c r="K78" s="112" t="s">
        <v>83</v>
      </c>
      <c r="L78" s="94" t="s">
        <v>66</v>
      </c>
      <c r="M78" s="113">
        <v>2017</v>
      </c>
      <c r="N78" s="113"/>
      <c r="O78" s="94" t="s">
        <v>67</v>
      </c>
      <c r="P78" s="113"/>
      <c r="Q78" s="113"/>
      <c r="R78" s="113"/>
      <c r="S78" s="113"/>
      <c r="T78" s="113"/>
      <c r="U78" s="113"/>
      <c r="V78" s="113"/>
      <c r="W78" s="113"/>
      <c r="X78" s="113"/>
    </row>
    <row r="79" ht="30" hidden="1" customHeight="1" spans="1:24">
      <c r="A79" s="85">
        <v>29</v>
      </c>
      <c r="B79" s="86" t="s">
        <v>202</v>
      </c>
      <c r="C79" s="85" t="s">
        <v>62</v>
      </c>
      <c r="D79" s="87">
        <f t="shared" si="3"/>
        <v>3</v>
      </c>
      <c r="E79" s="87"/>
      <c r="F79" s="87">
        <v>3</v>
      </c>
      <c r="G79" s="88" t="s">
        <v>203</v>
      </c>
      <c r="H79" s="88" t="s">
        <v>70</v>
      </c>
      <c r="I79" s="85"/>
      <c r="J79" s="94"/>
      <c r="K79" s="112" t="s">
        <v>83</v>
      </c>
      <c r="L79" s="94" t="s">
        <v>66</v>
      </c>
      <c r="M79" s="113">
        <v>2017</v>
      </c>
      <c r="N79" s="113"/>
      <c r="O79" s="94" t="s">
        <v>67</v>
      </c>
      <c r="P79" s="113"/>
      <c r="Q79" s="113"/>
      <c r="R79" s="113"/>
      <c r="S79" s="113"/>
      <c r="T79" s="113"/>
      <c r="U79" s="113"/>
      <c r="V79" s="113"/>
      <c r="W79" s="113"/>
      <c r="X79" s="113"/>
    </row>
    <row r="80" ht="30" hidden="1" customHeight="1" spans="1:24">
      <c r="A80" s="85">
        <v>30</v>
      </c>
      <c r="B80" s="86" t="s">
        <v>204</v>
      </c>
      <c r="C80" s="85" t="s">
        <v>62</v>
      </c>
      <c r="D80" s="87">
        <f t="shared" si="3"/>
        <v>3.5</v>
      </c>
      <c r="E80" s="87">
        <v>3.1</v>
      </c>
      <c r="F80" s="87">
        <v>0.4</v>
      </c>
      <c r="G80" s="88" t="s">
        <v>55</v>
      </c>
      <c r="H80" s="88" t="s">
        <v>76</v>
      </c>
      <c r="I80" s="85"/>
      <c r="J80" s="94"/>
      <c r="K80" s="112" t="s">
        <v>83</v>
      </c>
      <c r="L80" s="94" t="s">
        <v>112</v>
      </c>
      <c r="M80" s="113"/>
      <c r="N80" s="113"/>
      <c r="O80" s="94" t="s">
        <v>67</v>
      </c>
      <c r="P80" s="113"/>
      <c r="Q80" s="113"/>
      <c r="R80" s="113"/>
      <c r="S80" s="113"/>
      <c r="T80" s="113"/>
      <c r="U80" s="113"/>
      <c r="V80" s="113"/>
      <c r="W80" s="113"/>
      <c r="X80" s="113"/>
    </row>
    <row r="81" ht="30" hidden="1" customHeight="1" spans="1:24">
      <c r="A81" s="85">
        <v>31</v>
      </c>
      <c r="B81" s="86" t="s">
        <v>205</v>
      </c>
      <c r="C81" s="85" t="s">
        <v>62</v>
      </c>
      <c r="D81" s="87">
        <v>2.3</v>
      </c>
      <c r="E81" s="87"/>
      <c r="F81" s="87">
        <v>2.3</v>
      </c>
      <c r="G81" s="88" t="s">
        <v>55</v>
      </c>
      <c r="H81" s="94" t="s">
        <v>79</v>
      </c>
      <c r="I81" s="85">
        <v>20</v>
      </c>
      <c r="J81" s="94">
        <v>418</v>
      </c>
      <c r="K81" s="112" t="s">
        <v>83</v>
      </c>
      <c r="L81" s="94" t="s">
        <v>112</v>
      </c>
      <c r="M81" s="113"/>
      <c r="N81" s="113"/>
      <c r="O81" s="94"/>
      <c r="P81" s="113"/>
      <c r="Q81" s="113"/>
      <c r="R81" s="113"/>
      <c r="S81" s="113"/>
      <c r="T81" s="113"/>
      <c r="U81" s="113"/>
      <c r="V81" s="113"/>
      <c r="W81" s="113"/>
      <c r="X81" s="113"/>
    </row>
    <row r="82" ht="30" hidden="1" customHeight="1" spans="1:24">
      <c r="A82" s="85">
        <v>32</v>
      </c>
      <c r="B82" s="86" t="s">
        <v>206</v>
      </c>
      <c r="C82" s="85" t="s">
        <v>62</v>
      </c>
      <c r="D82" s="87">
        <v>2.15</v>
      </c>
      <c r="E82" s="87"/>
      <c r="F82" s="87">
        <v>2.15</v>
      </c>
      <c r="G82" s="88" t="s">
        <v>207</v>
      </c>
      <c r="H82" s="88" t="s">
        <v>73</v>
      </c>
      <c r="I82" s="85"/>
      <c r="J82" s="94"/>
      <c r="K82" s="112" t="s">
        <v>83</v>
      </c>
      <c r="L82" s="94" t="s">
        <v>112</v>
      </c>
      <c r="M82" s="113"/>
      <c r="N82" s="113"/>
      <c r="O82" s="94"/>
      <c r="P82" s="113"/>
      <c r="Q82" s="113"/>
      <c r="R82" s="113"/>
      <c r="S82" s="113"/>
      <c r="T82" s="113"/>
      <c r="U82" s="113"/>
      <c r="V82" s="113"/>
      <c r="W82" s="113"/>
      <c r="X82" s="113"/>
    </row>
    <row r="83" ht="30" hidden="1" customHeight="1" spans="1:24">
      <c r="A83" s="85">
        <v>33</v>
      </c>
      <c r="B83" s="86" t="s">
        <v>206</v>
      </c>
      <c r="C83" s="85" t="s">
        <v>62</v>
      </c>
      <c r="D83" s="87">
        <f>E83+F83</f>
        <v>1.5</v>
      </c>
      <c r="E83" s="87"/>
      <c r="F83" s="87">
        <v>1.5</v>
      </c>
      <c r="G83" s="88" t="s">
        <v>208</v>
      </c>
      <c r="H83" s="88" t="s">
        <v>117</v>
      </c>
      <c r="I83" s="85"/>
      <c r="J83" s="94"/>
      <c r="K83" s="112" t="s">
        <v>83</v>
      </c>
      <c r="L83" s="94" t="s">
        <v>112</v>
      </c>
      <c r="M83" s="113"/>
      <c r="N83" s="113"/>
      <c r="O83" s="94"/>
      <c r="P83" s="113"/>
      <c r="Q83" s="113"/>
      <c r="R83" s="113"/>
      <c r="S83" s="113"/>
      <c r="T83" s="113"/>
      <c r="U83" s="113"/>
      <c r="V83" s="113"/>
      <c r="W83" s="113"/>
      <c r="X83" s="113"/>
    </row>
    <row r="84" ht="30" hidden="1" customHeight="1" spans="1:24">
      <c r="A84" s="85">
        <v>34</v>
      </c>
      <c r="B84" s="86" t="s">
        <v>206</v>
      </c>
      <c r="C84" s="85" t="s">
        <v>62</v>
      </c>
      <c r="D84" s="87">
        <f>E84+F84</f>
        <v>1.5</v>
      </c>
      <c r="E84" s="87"/>
      <c r="F84" s="87">
        <v>1.5</v>
      </c>
      <c r="G84" s="88" t="s">
        <v>209</v>
      </c>
      <c r="H84" s="94" t="s">
        <v>79</v>
      </c>
      <c r="I84" s="85"/>
      <c r="J84" s="94"/>
      <c r="K84" s="112" t="s">
        <v>83</v>
      </c>
      <c r="L84" s="94" t="s">
        <v>112</v>
      </c>
      <c r="M84" s="113"/>
      <c r="N84" s="113"/>
      <c r="O84" s="94"/>
      <c r="P84" s="113"/>
      <c r="Q84" s="113"/>
      <c r="R84" s="113"/>
      <c r="S84" s="113"/>
      <c r="T84" s="113"/>
      <c r="U84" s="113"/>
      <c r="V84" s="113"/>
      <c r="W84" s="113"/>
      <c r="X84" s="113"/>
    </row>
    <row r="85" ht="18" hidden="1" customHeight="1" spans="1:24">
      <c r="A85" s="85">
        <v>35</v>
      </c>
      <c r="B85" s="86" t="s">
        <v>210</v>
      </c>
      <c r="C85" s="85" t="s">
        <v>62</v>
      </c>
      <c r="D85" s="87">
        <v>2</v>
      </c>
      <c r="E85" s="87"/>
      <c r="F85" s="87">
        <v>2</v>
      </c>
      <c r="G85" s="88" t="s">
        <v>203</v>
      </c>
      <c r="H85" s="94" t="s">
        <v>117</v>
      </c>
      <c r="I85" s="85"/>
      <c r="J85" s="94"/>
      <c r="K85" s="112" t="s">
        <v>211</v>
      </c>
      <c r="L85" s="94" t="s">
        <v>66</v>
      </c>
      <c r="M85" s="113"/>
      <c r="N85" s="113"/>
      <c r="O85" s="94" t="s">
        <v>67</v>
      </c>
      <c r="P85" s="113"/>
      <c r="Q85" s="113"/>
      <c r="R85" s="113"/>
      <c r="S85" s="113"/>
      <c r="T85" s="113"/>
      <c r="U85" s="113"/>
      <c r="V85" s="113"/>
      <c r="W85" s="113"/>
      <c r="X85" s="113"/>
    </row>
    <row r="86" ht="18" hidden="1" customHeight="1" spans="1:24">
      <c r="A86" s="85">
        <v>36</v>
      </c>
      <c r="B86" s="86" t="s">
        <v>212</v>
      </c>
      <c r="C86" s="85" t="s">
        <v>62</v>
      </c>
      <c r="D86" s="87">
        <v>0.09</v>
      </c>
      <c r="E86" s="87"/>
      <c r="F86" s="87">
        <v>0.09</v>
      </c>
      <c r="G86" s="104" t="s">
        <v>213</v>
      </c>
      <c r="H86" s="104" t="s">
        <v>105</v>
      </c>
      <c r="I86" s="125"/>
      <c r="J86" s="93"/>
      <c r="K86" s="112" t="s">
        <v>176</v>
      </c>
      <c r="L86" s="94" t="s">
        <v>58</v>
      </c>
      <c r="M86" s="113"/>
      <c r="N86" s="113"/>
      <c r="O86" s="94"/>
      <c r="P86" s="113"/>
      <c r="Q86" s="113"/>
      <c r="R86" s="113"/>
      <c r="S86" s="113"/>
      <c r="T86" s="113"/>
      <c r="U86" s="113"/>
      <c r="V86" s="113"/>
      <c r="W86" s="113"/>
      <c r="X86" s="113"/>
    </row>
    <row r="87" ht="18" hidden="1" customHeight="1" spans="1:24">
      <c r="A87" s="85">
        <v>37</v>
      </c>
      <c r="B87" s="86" t="s">
        <v>214</v>
      </c>
      <c r="C87" s="85" t="s">
        <v>62</v>
      </c>
      <c r="D87" s="87">
        <v>1.18</v>
      </c>
      <c r="E87" s="87"/>
      <c r="F87" s="87">
        <v>1.18</v>
      </c>
      <c r="G87" s="104" t="s">
        <v>215</v>
      </c>
      <c r="H87" s="104" t="s">
        <v>105</v>
      </c>
      <c r="I87" s="125"/>
      <c r="J87" s="93"/>
      <c r="K87" s="112" t="s">
        <v>176</v>
      </c>
      <c r="L87" s="94" t="s">
        <v>58</v>
      </c>
      <c r="M87" s="113"/>
      <c r="N87" s="113"/>
      <c r="O87" s="94"/>
      <c r="P87" s="113"/>
      <c r="Q87" s="113"/>
      <c r="R87" s="113"/>
      <c r="S87" s="113"/>
      <c r="T87" s="113"/>
      <c r="U87" s="113"/>
      <c r="V87" s="113"/>
      <c r="W87" s="113"/>
      <c r="X87" s="113"/>
    </row>
    <row r="88" ht="18" hidden="1" customHeight="1" spans="1:24">
      <c r="A88" s="85">
        <v>38</v>
      </c>
      <c r="B88" s="86" t="s">
        <v>216</v>
      </c>
      <c r="C88" s="85" t="s">
        <v>62</v>
      </c>
      <c r="D88" s="87">
        <v>0.6</v>
      </c>
      <c r="E88" s="87"/>
      <c r="F88" s="87">
        <v>0.6</v>
      </c>
      <c r="G88" s="104" t="s">
        <v>217</v>
      </c>
      <c r="H88" s="104" t="s">
        <v>105</v>
      </c>
      <c r="I88" s="125"/>
      <c r="J88" s="93"/>
      <c r="K88" s="112" t="s">
        <v>176</v>
      </c>
      <c r="L88" s="94" t="s">
        <v>58</v>
      </c>
      <c r="M88" s="113"/>
      <c r="N88" s="113"/>
      <c r="O88" s="94"/>
      <c r="P88" s="113"/>
      <c r="Q88" s="113"/>
      <c r="R88" s="113"/>
      <c r="S88" s="113"/>
      <c r="T88" s="113"/>
      <c r="U88" s="113"/>
      <c r="V88" s="113"/>
      <c r="W88" s="113"/>
      <c r="X88" s="113"/>
    </row>
    <row r="89" ht="18" hidden="1" customHeight="1" spans="1:24">
      <c r="A89" s="85">
        <v>39</v>
      </c>
      <c r="B89" s="86" t="s">
        <v>218</v>
      </c>
      <c r="C89" s="85" t="s">
        <v>62</v>
      </c>
      <c r="D89" s="87"/>
      <c r="E89" s="87"/>
      <c r="F89" s="87">
        <v>6.67</v>
      </c>
      <c r="G89" s="104" t="s">
        <v>219</v>
      </c>
      <c r="H89" s="104" t="s">
        <v>105</v>
      </c>
      <c r="I89" s="125"/>
      <c r="J89" s="93"/>
      <c r="K89" s="112" t="s">
        <v>176</v>
      </c>
      <c r="L89" s="94" t="s">
        <v>58</v>
      </c>
      <c r="M89" s="113"/>
      <c r="N89" s="113"/>
      <c r="O89" s="94"/>
      <c r="P89" s="113"/>
      <c r="Q89" s="113"/>
      <c r="R89" s="113"/>
      <c r="S89" s="113"/>
      <c r="T89" s="113"/>
      <c r="U89" s="113"/>
      <c r="V89" s="113"/>
      <c r="W89" s="113"/>
      <c r="X89" s="113"/>
    </row>
    <row r="90" ht="19.05" customHeight="1" spans="1:24">
      <c r="A90" s="89" t="s">
        <v>195</v>
      </c>
      <c r="B90" s="90" t="s">
        <v>220</v>
      </c>
      <c r="C90" s="85"/>
      <c r="D90" s="87"/>
      <c r="E90" s="87"/>
      <c r="F90" s="87"/>
      <c r="G90" s="88"/>
      <c r="H90" s="88"/>
      <c r="I90" s="85"/>
      <c r="J90" s="94"/>
      <c r="K90" s="94"/>
      <c r="L90" s="94"/>
      <c r="M90" s="94"/>
      <c r="N90" s="113"/>
      <c r="O90" s="94"/>
      <c r="P90" s="113"/>
      <c r="Q90" s="113"/>
      <c r="R90" s="113"/>
      <c r="S90" s="113"/>
      <c r="T90" s="113"/>
      <c r="U90" s="113"/>
      <c r="V90" s="113"/>
      <c r="W90" s="113"/>
      <c r="X90" s="113"/>
    </row>
    <row r="91" ht="28.5" hidden="1" customHeight="1" spans="1:24">
      <c r="A91" s="85">
        <v>40</v>
      </c>
      <c r="B91" s="86" t="s">
        <v>220</v>
      </c>
      <c r="C91" s="85" t="s">
        <v>145</v>
      </c>
      <c r="D91" s="87">
        <f>E91+F91</f>
        <v>1</v>
      </c>
      <c r="E91" s="87"/>
      <c r="F91" s="87">
        <v>1</v>
      </c>
      <c r="G91" s="88" t="s">
        <v>159</v>
      </c>
      <c r="H91" s="88" t="s">
        <v>73</v>
      </c>
      <c r="I91" s="85"/>
      <c r="J91" s="94"/>
      <c r="K91" s="112" t="s">
        <v>83</v>
      </c>
      <c r="L91" s="94" t="s">
        <v>112</v>
      </c>
      <c r="M91" s="113"/>
      <c r="N91" s="113"/>
      <c r="O91" s="94" t="s">
        <v>67</v>
      </c>
      <c r="P91" s="113"/>
      <c r="Q91" s="113"/>
      <c r="R91" s="113"/>
      <c r="S91" s="113"/>
      <c r="T91" s="113"/>
      <c r="U91" s="113"/>
      <c r="V91" s="113"/>
      <c r="W91" s="113"/>
      <c r="X91" s="113"/>
    </row>
    <row r="92" ht="19.05" customHeight="1" spans="1:24">
      <c r="A92" s="85">
        <v>41</v>
      </c>
      <c r="B92" s="86" t="s">
        <v>221</v>
      </c>
      <c r="C92" s="85" t="s">
        <v>145</v>
      </c>
      <c r="D92" s="87">
        <v>5</v>
      </c>
      <c r="E92" s="87"/>
      <c r="F92" s="87">
        <v>5</v>
      </c>
      <c r="G92" s="88" t="s">
        <v>203</v>
      </c>
      <c r="H92" s="88" t="s">
        <v>111</v>
      </c>
      <c r="I92" s="85"/>
      <c r="J92" s="94"/>
      <c r="K92" s="112" t="s">
        <v>222</v>
      </c>
      <c r="L92" s="94" t="s">
        <v>66</v>
      </c>
      <c r="M92" s="113"/>
      <c r="N92" s="113"/>
      <c r="O92" s="94" t="s">
        <v>67</v>
      </c>
      <c r="P92" s="113"/>
      <c r="Q92" s="113"/>
      <c r="R92" s="113"/>
      <c r="S92" s="113"/>
      <c r="T92" s="113"/>
      <c r="U92" s="113"/>
      <c r="V92" s="113"/>
      <c r="W92" s="113"/>
      <c r="X92" s="113"/>
    </row>
    <row r="93" ht="19.05" customHeight="1" spans="1:24">
      <c r="A93" s="85">
        <v>42</v>
      </c>
      <c r="B93" s="86" t="s">
        <v>223</v>
      </c>
      <c r="C93" s="85" t="s">
        <v>145</v>
      </c>
      <c r="D93" s="87">
        <v>3</v>
      </c>
      <c r="E93" s="87"/>
      <c r="F93" s="87">
        <v>3</v>
      </c>
      <c r="G93" s="88" t="s">
        <v>203</v>
      </c>
      <c r="H93" s="88" t="s">
        <v>111</v>
      </c>
      <c r="I93" s="85"/>
      <c r="J93" s="94"/>
      <c r="K93" s="112" t="s">
        <v>224</v>
      </c>
      <c r="L93" s="94" t="s">
        <v>66</v>
      </c>
      <c r="M93" s="113"/>
      <c r="N93" s="113"/>
      <c r="O93" s="94" t="s">
        <v>67</v>
      </c>
      <c r="P93" s="113"/>
      <c r="Q93" s="113"/>
      <c r="R93" s="113"/>
      <c r="S93" s="113"/>
      <c r="T93" s="113"/>
      <c r="U93" s="113"/>
      <c r="V93" s="113"/>
      <c r="W93" s="113"/>
      <c r="X93" s="113"/>
    </row>
    <row r="94" ht="28.5" hidden="1" customHeight="1" spans="1:24">
      <c r="A94" s="85">
        <v>43</v>
      </c>
      <c r="B94" s="86" t="s">
        <v>225</v>
      </c>
      <c r="C94" s="85" t="s">
        <v>145</v>
      </c>
      <c r="D94" s="87">
        <v>0.05</v>
      </c>
      <c r="E94" s="87"/>
      <c r="F94" s="87">
        <v>0.05</v>
      </c>
      <c r="G94" s="88" t="s">
        <v>145</v>
      </c>
      <c r="H94" s="88" t="s">
        <v>76</v>
      </c>
      <c r="I94" s="85">
        <v>30</v>
      </c>
      <c r="J94" s="94">
        <v>818</v>
      </c>
      <c r="K94" s="112" t="s">
        <v>211</v>
      </c>
      <c r="L94" s="94" t="s">
        <v>66</v>
      </c>
      <c r="M94" s="113"/>
      <c r="N94" s="113"/>
      <c r="O94" s="94" t="s">
        <v>67</v>
      </c>
      <c r="P94" s="113"/>
      <c r="Q94" s="126"/>
      <c r="R94" s="116"/>
      <c r="S94" s="113"/>
      <c r="T94" s="113"/>
      <c r="U94" s="113"/>
      <c r="V94" s="113"/>
      <c r="W94" s="113"/>
      <c r="X94" s="113"/>
    </row>
    <row r="95" ht="18.6" hidden="1" customHeight="1" spans="1:24">
      <c r="A95" s="89" t="s">
        <v>195</v>
      </c>
      <c r="B95" s="90" t="s">
        <v>226</v>
      </c>
      <c r="C95" s="85"/>
      <c r="D95" s="87"/>
      <c r="E95" s="87"/>
      <c r="F95" s="87"/>
      <c r="G95" s="88"/>
      <c r="H95" s="88"/>
      <c r="I95" s="85"/>
      <c r="J95" s="94"/>
      <c r="K95" s="94"/>
      <c r="L95" s="94"/>
      <c r="M95" s="94"/>
      <c r="N95" s="113"/>
      <c r="O95" s="94"/>
      <c r="P95" s="113"/>
      <c r="Q95" s="113"/>
      <c r="R95" s="113"/>
      <c r="S95" s="113"/>
      <c r="T95" s="113"/>
      <c r="U95" s="113"/>
      <c r="V95" s="113"/>
      <c r="W95" s="113"/>
      <c r="X95" s="113"/>
    </row>
    <row r="96" ht="30" hidden="1" customHeight="1" spans="1:24">
      <c r="A96" s="94">
        <v>44</v>
      </c>
      <c r="B96" s="86" t="s">
        <v>227</v>
      </c>
      <c r="C96" s="85" t="s">
        <v>228</v>
      </c>
      <c r="D96" s="87">
        <f>E96+F96</f>
        <v>0.5</v>
      </c>
      <c r="E96" s="87"/>
      <c r="F96" s="87">
        <v>0.5</v>
      </c>
      <c r="G96" s="88" t="s">
        <v>85</v>
      </c>
      <c r="H96" s="88" t="s">
        <v>76</v>
      </c>
      <c r="I96" s="85"/>
      <c r="J96" s="94"/>
      <c r="K96" s="112" t="s">
        <v>83</v>
      </c>
      <c r="L96" s="94" t="s">
        <v>112</v>
      </c>
      <c r="M96" s="113"/>
      <c r="N96" s="113"/>
      <c r="O96" s="94" t="s">
        <v>67</v>
      </c>
      <c r="P96" s="113"/>
      <c r="Q96" s="113"/>
      <c r="R96" s="113"/>
      <c r="S96" s="113"/>
      <c r="T96" s="113"/>
      <c r="U96" s="113"/>
      <c r="V96" s="113"/>
      <c r="W96" s="113"/>
      <c r="X96" s="113"/>
    </row>
    <row r="97" ht="30" hidden="1" customHeight="1" spans="1:24">
      <c r="A97" s="85">
        <v>45</v>
      </c>
      <c r="B97" s="86" t="s">
        <v>229</v>
      </c>
      <c r="C97" s="85" t="s">
        <v>228</v>
      </c>
      <c r="D97" s="87">
        <f>E97+F97</f>
        <v>0.13</v>
      </c>
      <c r="E97" s="87"/>
      <c r="F97" s="87">
        <v>0.13</v>
      </c>
      <c r="G97" s="94" t="s">
        <v>230</v>
      </c>
      <c r="H97" s="94" t="s">
        <v>82</v>
      </c>
      <c r="I97" s="85"/>
      <c r="J97" s="94"/>
      <c r="K97" s="112" t="s">
        <v>83</v>
      </c>
      <c r="L97" s="94" t="s">
        <v>112</v>
      </c>
      <c r="M97" s="113"/>
      <c r="N97" s="113"/>
      <c r="O97" s="94" t="s">
        <v>67</v>
      </c>
      <c r="P97" s="113"/>
      <c r="Q97" s="113"/>
      <c r="R97" s="113"/>
      <c r="S97" s="113"/>
      <c r="T97" s="113"/>
      <c r="U97" s="113"/>
      <c r="V97" s="113"/>
      <c r="W97" s="113"/>
      <c r="X97" s="113"/>
    </row>
    <row r="98" s="52" customFormat="1" ht="18.6" hidden="1" customHeight="1" spans="1:24">
      <c r="A98" s="89" t="s">
        <v>195</v>
      </c>
      <c r="B98" s="90" t="s">
        <v>231</v>
      </c>
      <c r="C98" s="85"/>
      <c r="D98" s="122"/>
      <c r="E98" s="122"/>
      <c r="F98" s="122"/>
      <c r="G98" s="123"/>
      <c r="H98" s="123"/>
      <c r="I98" s="89"/>
      <c r="J98" s="92"/>
      <c r="K98" s="92"/>
      <c r="L98" s="92"/>
      <c r="M98" s="113"/>
      <c r="N98" s="91"/>
      <c r="O98" s="92"/>
      <c r="P98" s="91"/>
      <c r="Q98" s="91"/>
      <c r="R98" s="91"/>
      <c r="S98" s="91"/>
      <c r="T98" s="91"/>
      <c r="U98" s="91"/>
      <c r="V98" s="91"/>
      <c r="W98" s="91"/>
      <c r="X98" s="91"/>
    </row>
    <row r="99" ht="40.2" hidden="1" customHeight="1" spans="1:24">
      <c r="A99" s="85">
        <v>46</v>
      </c>
      <c r="B99" s="86" t="s">
        <v>232</v>
      </c>
      <c r="C99" s="85" t="s">
        <v>230</v>
      </c>
      <c r="D99" s="87">
        <v>2.5</v>
      </c>
      <c r="E99" s="87"/>
      <c r="F99" s="87">
        <v>2.5</v>
      </c>
      <c r="G99" s="88" t="s">
        <v>159</v>
      </c>
      <c r="H99" s="94" t="s">
        <v>73</v>
      </c>
      <c r="I99" s="85" t="s">
        <v>233</v>
      </c>
      <c r="J99" s="94" t="s">
        <v>234</v>
      </c>
      <c r="K99" s="112" t="s">
        <v>235</v>
      </c>
      <c r="L99" s="94" t="s">
        <v>112</v>
      </c>
      <c r="M99" s="113"/>
      <c r="N99" s="113"/>
      <c r="O99" s="94" t="s">
        <v>67</v>
      </c>
      <c r="P99" s="113"/>
      <c r="Q99" s="113"/>
      <c r="R99" s="113"/>
      <c r="S99" s="113"/>
      <c r="T99" s="113"/>
      <c r="U99" s="113"/>
      <c r="V99" s="113"/>
      <c r="W99" s="113"/>
      <c r="X99" s="113"/>
    </row>
    <row r="100" ht="18.9" hidden="1" customHeight="1" spans="1:24">
      <c r="A100" s="85">
        <v>47</v>
      </c>
      <c r="B100" s="86" t="s">
        <v>236</v>
      </c>
      <c r="C100" s="85" t="s">
        <v>230</v>
      </c>
      <c r="D100" s="87">
        <v>0.85</v>
      </c>
      <c r="E100" s="87"/>
      <c r="F100" s="87">
        <v>0.85</v>
      </c>
      <c r="G100" s="104" t="s">
        <v>237</v>
      </c>
      <c r="H100" s="104" t="s">
        <v>168</v>
      </c>
      <c r="I100" s="85"/>
      <c r="J100" s="94"/>
      <c r="K100" s="112" t="s">
        <v>176</v>
      </c>
      <c r="L100" s="94" t="s">
        <v>58</v>
      </c>
      <c r="M100" s="113"/>
      <c r="N100" s="113"/>
      <c r="O100" s="94"/>
      <c r="P100" s="113"/>
      <c r="Q100" s="113"/>
      <c r="R100" s="113"/>
      <c r="S100" s="113"/>
      <c r="T100" s="113"/>
      <c r="U100" s="113"/>
      <c r="V100" s="113"/>
      <c r="W100" s="113"/>
      <c r="X100" s="113"/>
    </row>
    <row r="101" ht="18.9" hidden="1" customHeight="1" spans="1:24">
      <c r="A101" s="85">
        <v>48</v>
      </c>
      <c r="B101" s="86" t="s">
        <v>238</v>
      </c>
      <c r="C101" s="85" t="s">
        <v>230</v>
      </c>
      <c r="D101" s="87">
        <v>1.5</v>
      </c>
      <c r="E101" s="87"/>
      <c r="F101" s="87">
        <v>1.5</v>
      </c>
      <c r="G101" s="104" t="s">
        <v>239</v>
      </c>
      <c r="H101" s="104" t="s">
        <v>56</v>
      </c>
      <c r="I101" s="85"/>
      <c r="J101" s="94"/>
      <c r="K101" s="112" t="s">
        <v>176</v>
      </c>
      <c r="L101" s="94" t="s">
        <v>58</v>
      </c>
      <c r="M101" s="113"/>
      <c r="N101" s="113"/>
      <c r="O101" s="94"/>
      <c r="P101" s="113"/>
      <c r="Q101" s="113"/>
      <c r="R101" s="113"/>
      <c r="S101" s="113"/>
      <c r="T101" s="113"/>
      <c r="U101" s="113"/>
      <c r="V101" s="113"/>
      <c r="W101" s="113"/>
      <c r="X101" s="113"/>
    </row>
    <row r="102" ht="18.9" hidden="1" customHeight="1" spans="1:24">
      <c r="A102" s="85">
        <v>49</v>
      </c>
      <c r="B102" s="86" t="s">
        <v>240</v>
      </c>
      <c r="C102" s="85" t="s">
        <v>230</v>
      </c>
      <c r="D102" s="87">
        <v>1.5</v>
      </c>
      <c r="E102" s="87"/>
      <c r="F102" s="87">
        <v>1.5</v>
      </c>
      <c r="G102" s="104" t="s">
        <v>239</v>
      </c>
      <c r="H102" s="104" t="s">
        <v>76</v>
      </c>
      <c r="I102" s="85"/>
      <c r="J102" s="94"/>
      <c r="K102" s="112" t="s">
        <v>176</v>
      </c>
      <c r="L102" s="94" t="s">
        <v>58</v>
      </c>
      <c r="M102" s="113"/>
      <c r="N102" s="113"/>
      <c r="O102" s="94"/>
      <c r="P102" s="113"/>
      <c r="Q102" s="113"/>
      <c r="R102" s="113"/>
      <c r="S102" s="113"/>
      <c r="T102" s="113"/>
      <c r="U102" s="113"/>
      <c r="V102" s="113"/>
      <c r="W102" s="113"/>
      <c r="X102" s="113"/>
    </row>
    <row r="103" s="52" customFormat="1" ht="18.6" hidden="1" customHeight="1" spans="1:24">
      <c r="A103" s="89" t="s">
        <v>195</v>
      </c>
      <c r="B103" s="90" t="s">
        <v>241</v>
      </c>
      <c r="C103" s="85"/>
      <c r="D103" s="122"/>
      <c r="E103" s="122"/>
      <c r="F103" s="122"/>
      <c r="G103" s="123"/>
      <c r="H103" s="123"/>
      <c r="I103" s="89"/>
      <c r="J103" s="92"/>
      <c r="K103" s="92"/>
      <c r="L103" s="92"/>
      <c r="M103" s="113"/>
      <c r="N103" s="91"/>
      <c r="O103" s="92"/>
      <c r="P103" s="91"/>
      <c r="Q103" s="91"/>
      <c r="R103" s="91"/>
      <c r="S103" s="91"/>
      <c r="T103" s="91"/>
      <c r="U103" s="91"/>
      <c r="V103" s="91"/>
      <c r="W103" s="91"/>
      <c r="X103" s="91"/>
    </row>
    <row r="104" ht="30" hidden="1" customHeight="1" spans="1:24">
      <c r="A104" s="85">
        <v>50</v>
      </c>
      <c r="B104" s="86" t="s">
        <v>242</v>
      </c>
      <c r="C104" s="85" t="s">
        <v>243</v>
      </c>
      <c r="D104" s="87">
        <f>E104+F104</f>
        <v>1.35</v>
      </c>
      <c r="E104" s="87"/>
      <c r="F104" s="87">
        <v>1.35</v>
      </c>
      <c r="G104" s="88" t="s">
        <v>190</v>
      </c>
      <c r="H104" s="88" t="s">
        <v>70</v>
      </c>
      <c r="I104" s="85">
        <v>42</v>
      </c>
      <c r="J104" s="94">
        <v>135</v>
      </c>
      <c r="K104" s="112" t="s">
        <v>83</v>
      </c>
      <c r="L104" s="94" t="s">
        <v>244</v>
      </c>
      <c r="M104" s="113">
        <v>2018</v>
      </c>
      <c r="N104" s="113"/>
      <c r="O104" s="94" t="s">
        <v>67</v>
      </c>
      <c r="P104" s="113"/>
      <c r="Q104" s="113"/>
      <c r="R104" s="113"/>
      <c r="S104" s="113"/>
      <c r="T104" s="113"/>
      <c r="U104" s="113"/>
      <c r="V104" s="113"/>
      <c r="W104" s="113"/>
      <c r="X104" s="113"/>
    </row>
    <row r="105" ht="30" hidden="1" customHeight="1" spans="1:24">
      <c r="A105" s="85">
        <v>51</v>
      </c>
      <c r="B105" s="86" t="s">
        <v>245</v>
      </c>
      <c r="C105" s="85" t="s">
        <v>243</v>
      </c>
      <c r="D105" s="87">
        <v>2</v>
      </c>
      <c r="E105" s="87"/>
      <c r="F105" s="87">
        <v>2</v>
      </c>
      <c r="G105" s="88" t="s">
        <v>246</v>
      </c>
      <c r="H105" s="88" t="s">
        <v>117</v>
      </c>
      <c r="I105" s="85">
        <v>46</v>
      </c>
      <c r="J105" s="94">
        <v>109</v>
      </c>
      <c r="K105" s="112" t="s">
        <v>83</v>
      </c>
      <c r="L105" s="94" t="s">
        <v>66</v>
      </c>
      <c r="M105" s="113">
        <v>2017</v>
      </c>
      <c r="N105" s="113"/>
      <c r="O105" s="94" t="s">
        <v>67</v>
      </c>
      <c r="P105" s="113"/>
      <c r="Q105" s="113"/>
      <c r="R105" s="113"/>
      <c r="S105" s="113"/>
      <c r="T105" s="113"/>
      <c r="U105" s="113"/>
      <c r="V105" s="113"/>
      <c r="W105" s="113"/>
      <c r="X105" s="113"/>
    </row>
    <row r="106" ht="20.1" hidden="1" customHeight="1" spans="1:24">
      <c r="A106" s="85">
        <v>52</v>
      </c>
      <c r="B106" s="86" t="s">
        <v>247</v>
      </c>
      <c r="C106" s="85" t="s">
        <v>243</v>
      </c>
      <c r="D106" s="87">
        <v>1</v>
      </c>
      <c r="E106" s="87"/>
      <c r="F106" s="87">
        <v>1</v>
      </c>
      <c r="G106" s="88" t="s">
        <v>55</v>
      </c>
      <c r="H106" s="88" t="s">
        <v>56</v>
      </c>
      <c r="I106" s="85">
        <v>58</v>
      </c>
      <c r="J106" s="94">
        <v>472</v>
      </c>
      <c r="K106" s="112" t="s">
        <v>176</v>
      </c>
      <c r="L106" s="94" t="s">
        <v>66</v>
      </c>
      <c r="M106" s="113"/>
      <c r="N106" s="113"/>
      <c r="O106" s="94" t="s">
        <v>67</v>
      </c>
      <c r="P106" s="113"/>
      <c r="Q106" s="113"/>
      <c r="R106" s="113"/>
      <c r="S106" s="113"/>
      <c r="T106" s="113"/>
      <c r="U106" s="113"/>
      <c r="V106" s="113"/>
      <c r="W106" s="113"/>
      <c r="X106" s="113"/>
    </row>
    <row r="107" ht="18.9" hidden="1" customHeight="1" spans="1:24">
      <c r="A107" s="89" t="s">
        <v>195</v>
      </c>
      <c r="B107" s="90" t="s">
        <v>248</v>
      </c>
      <c r="C107" s="85"/>
      <c r="D107" s="87"/>
      <c r="E107" s="87"/>
      <c r="F107" s="87"/>
      <c r="G107" s="88"/>
      <c r="H107" s="88"/>
      <c r="I107" s="85"/>
      <c r="J107" s="94"/>
      <c r="K107" s="94"/>
      <c r="L107" s="94"/>
      <c r="M107" s="113"/>
      <c r="N107" s="113"/>
      <c r="O107" s="94"/>
      <c r="P107" s="113"/>
      <c r="Q107" s="113"/>
      <c r="R107" s="113"/>
      <c r="S107" s="113"/>
      <c r="T107" s="113"/>
      <c r="U107" s="113"/>
      <c r="V107" s="113"/>
      <c r="W107" s="113"/>
      <c r="X107" s="113"/>
    </row>
    <row r="108" ht="40.2" hidden="1" customHeight="1" spans="1:24">
      <c r="A108" s="85">
        <v>53</v>
      </c>
      <c r="B108" s="86" t="s">
        <v>249</v>
      </c>
      <c r="C108" s="85" t="s">
        <v>250</v>
      </c>
      <c r="D108" s="87">
        <v>0.23</v>
      </c>
      <c r="E108" s="87"/>
      <c r="F108" s="124">
        <v>0.23</v>
      </c>
      <c r="G108" s="88" t="s">
        <v>55</v>
      </c>
      <c r="H108" s="88" t="s">
        <v>117</v>
      </c>
      <c r="I108" s="85">
        <v>58</v>
      </c>
      <c r="J108" s="94" t="s">
        <v>251</v>
      </c>
      <c r="K108" s="112" t="s">
        <v>252</v>
      </c>
      <c r="L108" s="94" t="s">
        <v>66</v>
      </c>
      <c r="M108" s="113">
        <v>2017</v>
      </c>
      <c r="N108" s="113"/>
      <c r="O108" s="94" t="s">
        <v>67</v>
      </c>
      <c r="P108" s="113"/>
      <c r="Q108" s="113"/>
      <c r="R108" s="113"/>
      <c r="S108" s="113"/>
      <c r="T108" s="113"/>
      <c r="U108" s="113"/>
      <c r="V108" s="113"/>
      <c r="W108" s="113"/>
      <c r="X108" s="113"/>
    </row>
    <row r="109" ht="18.9" hidden="1" customHeight="1" spans="1:24">
      <c r="A109" s="89" t="s">
        <v>195</v>
      </c>
      <c r="B109" s="90" t="s">
        <v>253</v>
      </c>
      <c r="C109" s="85"/>
      <c r="D109" s="87"/>
      <c r="E109" s="87"/>
      <c r="F109" s="87"/>
      <c r="G109" s="88"/>
      <c r="H109" s="88"/>
      <c r="I109" s="85"/>
      <c r="J109" s="94"/>
      <c r="K109" s="94"/>
      <c r="L109" s="94"/>
      <c r="M109" s="113"/>
      <c r="N109" s="113"/>
      <c r="O109" s="94"/>
      <c r="P109" s="113"/>
      <c r="Q109" s="113"/>
      <c r="R109" s="113"/>
      <c r="S109" s="113"/>
      <c r="T109" s="113"/>
      <c r="U109" s="113"/>
      <c r="V109" s="113"/>
      <c r="W109" s="113"/>
      <c r="X109" s="113"/>
    </row>
    <row r="110" ht="49.95" hidden="1" customHeight="1" spans="1:24">
      <c r="A110" s="85">
        <v>54</v>
      </c>
      <c r="B110" s="86" t="s">
        <v>254</v>
      </c>
      <c r="C110" s="85" t="s">
        <v>156</v>
      </c>
      <c r="D110" s="87">
        <v>19.1</v>
      </c>
      <c r="E110" s="87"/>
      <c r="F110" s="87">
        <v>19.1</v>
      </c>
      <c r="G110" s="104" t="s">
        <v>255</v>
      </c>
      <c r="H110" s="94" t="s">
        <v>82</v>
      </c>
      <c r="I110" s="85"/>
      <c r="J110" s="88"/>
      <c r="K110" s="112" t="s">
        <v>256</v>
      </c>
      <c r="L110" s="94" t="s">
        <v>66</v>
      </c>
      <c r="M110" s="113"/>
      <c r="N110" s="113"/>
      <c r="O110" s="94" t="s">
        <v>67</v>
      </c>
      <c r="P110" s="113"/>
      <c r="Q110" s="113"/>
      <c r="R110" s="113"/>
      <c r="S110" s="113"/>
      <c r="T110" s="113"/>
      <c r="U110" s="113"/>
      <c r="V110" s="113"/>
      <c r="W110" s="113"/>
      <c r="X110" s="113"/>
    </row>
    <row r="111" ht="18.9" hidden="1" customHeight="1" spans="1:24">
      <c r="A111" s="89" t="s">
        <v>195</v>
      </c>
      <c r="B111" s="90" t="s">
        <v>257</v>
      </c>
      <c r="C111" s="85"/>
      <c r="D111" s="87"/>
      <c r="E111" s="87"/>
      <c r="F111" s="87"/>
      <c r="G111" s="94"/>
      <c r="H111" s="94"/>
      <c r="I111" s="85"/>
      <c r="J111" s="94"/>
      <c r="K111" s="94"/>
      <c r="L111" s="94"/>
      <c r="M111" s="94"/>
      <c r="N111" s="113"/>
      <c r="O111" s="94"/>
      <c r="P111" s="113"/>
      <c r="Q111" s="113"/>
      <c r="R111" s="113"/>
      <c r="S111" s="113"/>
      <c r="T111" s="113"/>
      <c r="U111" s="113"/>
      <c r="V111" s="113"/>
      <c r="W111" s="113"/>
      <c r="X111" s="113"/>
    </row>
    <row r="112" ht="30" hidden="1" customHeight="1" spans="1:24">
      <c r="A112" s="85">
        <v>55</v>
      </c>
      <c r="B112" s="86" t="s">
        <v>258</v>
      </c>
      <c r="C112" s="85" t="s">
        <v>246</v>
      </c>
      <c r="D112" s="87">
        <v>2.5</v>
      </c>
      <c r="E112" s="87"/>
      <c r="F112" s="87">
        <v>2.5</v>
      </c>
      <c r="G112" s="94" t="s">
        <v>55</v>
      </c>
      <c r="H112" s="94" t="s">
        <v>82</v>
      </c>
      <c r="I112" s="85"/>
      <c r="J112" s="94"/>
      <c r="K112" s="112" t="s">
        <v>83</v>
      </c>
      <c r="L112" s="94" t="s">
        <v>112</v>
      </c>
      <c r="M112" s="113">
        <v>2017</v>
      </c>
      <c r="N112" s="113"/>
      <c r="O112" s="94" t="s">
        <v>67</v>
      </c>
      <c r="P112" s="113"/>
      <c r="Q112" s="113"/>
      <c r="R112" s="113"/>
      <c r="S112" s="113"/>
      <c r="T112" s="113"/>
      <c r="U112" s="113"/>
      <c r="V112" s="113"/>
      <c r="W112" s="113"/>
      <c r="X112" s="113"/>
    </row>
    <row r="113" ht="18" hidden="1" customHeight="1" spans="1:24">
      <c r="A113" s="89" t="s">
        <v>195</v>
      </c>
      <c r="B113" s="90" t="s">
        <v>259</v>
      </c>
      <c r="C113" s="85"/>
      <c r="D113" s="87"/>
      <c r="E113" s="87"/>
      <c r="F113" s="87"/>
      <c r="G113" s="88"/>
      <c r="H113" s="88"/>
      <c r="I113" s="85"/>
      <c r="J113" s="94"/>
      <c r="K113" s="94"/>
      <c r="L113" s="94"/>
      <c r="M113" s="113"/>
      <c r="N113" s="113"/>
      <c r="O113" s="94"/>
      <c r="P113" s="113"/>
      <c r="Q113" s="113"/>
      <c r="R113" s="113"/>
      <c r="S113" s="113"/>
      <c r="T113" s="113"/>
      <c r="U113" s="113"/>
      <c r="V113" s="113"/>
      <c r="W113" s="113"/>
      <c r="X113" s="113"/>
    </row>
    <row r="114" ht="18" hidden="1" customHeight="1" spans="1:24">
      <c r="A114" s="85">
        <v>56</v>
      </c>
      <c r="B114" s="86" t="s">
        <v>260</v>
      </c>
      <c r="C114" s="85" t="s">
        <v>261</v>
      </c>
      <c r="D114" s="87">
        <v>3.5</v>
      </c>
      <c r="E114" s="87"/>
      <c r="F114" s="87">
        <v>3.5</v>
      </c>
      <c r="G114" s="88" t="s">
        <v>262</v>
      </c>
      <c r="H114" s="88" t="s">
        <v>117</v>
      </c>
      <c r="I114" s="85"/>
      <c r="J114" s="94"/>
      <c r="K114" s="112" t="s">
        <v>176</v>
      </c>
      <c r="L114" s="94" t="s">
        <v>58</v>
      </c>
      <c r="M114" s="113"/>
      <c r="N114" s="113"/>
      <c r="O114" s="94"/>
      <c r="P114" s="113"/>
      <c r="Q114" s="113"/>
      <c r="R114" s="113"/>
      <c r="S114" s="113"/>
      <c r="T114" s="113"/>
      <c r="U114" s="113"/>
      <c r="V114" s="113"/>
      <c r="W114" s="113"/>
      <c r="X114" s="113"/>
    </row>
    <row r="115" ht="18" hidden="1" customHeight="1" spans="1:24">
      <c r="A115" s="89" t="s">
        <v>195</v>
      </c>
      <c r="B115" s="90" t="s">
        <v>263</v>
      </c>
      <c r="C115" s="89"/>
      <c r="D115" s="87"/>
      <c r="E115" s="87"/>
      <c r="F115" s="87"/>
      <c r="G115" s="94"/>
      <c r="H115" s="94"/>
      <c r="I115" s="85"/>
      <c r="J115" s="94"/>
      <c r="K115" s="112"/>
      <c r="L115" s="94"/>
      <c r="M115" s="113"/>
      <c r="N115" s="113"/>
      <c r="O115" s="94"/>
      <c r="P115" s="113"/>
      <c r="Q115" s="113"/>
      <c r="R115" s="113"/>
      <c r="S115" s="113"/>
      <c r="T115" s="113"/>
      <c r="U115" s="113"/>
      <c r="V115" s="113"/>
      <c r="W115" s="113"/>
      <c r="X115" s="113"/>
    </row>
    <row r="116" ht="18" hidden="1" customHeight="1" spans="1:24">
      <c r="A116" s="94">
        <v>57</v>
      </c>
      <c r="B116" s="86" t="s">
        <v>264</v>
      </c>
      <c r="C116" s="85" t="s">
        <v>265</v>
      </c>
      <c r="D116" s="87">
        <v>0.04</v>
      </c>
      <c r="E116" s="87"/>
      <c r="F116" s="87">
        <v>0.4</v>
      </c>
      <c r="G116" s="104" t="s">
        <v>266</v>
      </c>
      <c r="H116" s="104" t="s">
        <v>117</v>
      </c>
      <c r="I116" s="85"/>
      <c r="J116" s="94"/>
      <c r="K116" s="112" t="s">
        <v>176</v>
      </c>
      <c r="L116" s="94" t="s">
        <v>58</v>
      </c>
      <c r="M116" s="113"/>
      <c r="N116" s="113"/>
      <c r="O116" s="94"/>
      <c r="P116" s="113"/>
      <c r="Q116" s="113"/>
      <c r="R116" s="113"/>
      <c r="S116" s="113"/>
      <c r="T116" s="113"/>
      <c r="U116" s="113"/>
      <c r="V116" s="113"/>
      <c r="W116" s="113"/>
      <c r="X116" s="113"/>
    </row>
    <row r="117" ht="18" hidden="1" customHeight="1" spans="1:24">
      <c r="A117" s="94">
        <v>58</v>
      </c>
      <c r="B117" s="86" t="s">
        <v>267</v>
      </c>
      <c r="C117" s="85" t="s">
        <v>265</v>
      </c>
      <c r="D117" s="87">
        <v>0.03</v>
      </c>
      <c r="E117" s="87"/>
      <c r="F117" s="87">
        <v>0.3</v>
      </c>
      <c r="G117" s="104" t="s">
        <v>268</v>
      </c>
      <c r="H117" s="104" t="s">
        <v>117</v>
      </c>
      <c r="I117" s="85"/>
      <c r="J117" s="94"/>
      <c r="K117" s="112" t="s">
        <v>176</v>
      </c>
      <c r="L117" s="94" t="s">
        <v>58</v>
      </c>
      <c r="M117" s="113"/>
      <c r="N117" s="113"/>
      <c r="O117" s="94"/>
      <c r="P117" s="113"/>
      <c r="Q117" s="113"/>
      <c r="R117" s="113"/>
      <c r="S117" s="113"/>
      <c r="T117" s="113"/>
      <c r="U117" s="113"/>
      <c r="V117" s="113"/>
      <c r="W117" s="113"/>
      <c r="X117" s="113"/>
    </row>
    <row r="118" ht="18" hidden="1" customHeight="1" spans="1:24">
      <c r="A118" s="89" t="s">
        <v>195</v>
      </c>
      <c r="B118" s="90" t="s">
        <v>127</v>
      </c>
      <c r="C118" s="85"/>
      <c r="D118" s="87"/>
      <c r="E118" s="87"/>
      <c r="F118" s="87"/>
      <c r="G118" s="94"/>
      <c r="H118" s="94"/>
      <c r="I118" s="85"/>
      <c r="J118" s="94"/>
      <c r="K118" s="112"/>
      <c r="L118" s="94"/>
      <c r="M118" s="113"/>
      <c r="N118" s="113"/>
      <c r="O118" s="94"/>
      <c r="P118" s="113"/>
      <c r="Q118" s="113"/>
      <c r="R118" s="113"/>
      <c r="S118" s="113"/>
      <c r="T118" s="113"/>
      <c r="U118" s="113"/>
      <c r="V118" s="113"/>
      <c r="W118" s="113"/>
      <c r="X118" s="113"/>
    </row>
    <row r="119" ht="18" hidden="1" customHeight="1" spans="1:24">
      <c r="A119" s="85">
        <v>59</v>
      </c>
      <c r="B119" s="86" t="s">
        <v>269</v>
      </c>
      <c r="C119" s="85" t="s">
        <v>128</v>
      </c>
      <c r="D119" s="87">
        <f>E119+F119</f>
        <v>0.23</v>
      </c>
      <c r="E119" s="87"/>
      <c r="F119" s="87">
        <v>0.23</v>
      </c>
      <c r="G119" s="94" t="s">
        <v>270</v>
      </c>
      <c r="H119" s="88" t="s">
        <v>105</v>
      </c>
      <c r="I119" s="85">
        <v>23</v>
      </c>
      <c r="J119" s="94">
        <v>98</v>
      </c>
      <c r="K119" s="112" t="s">
        <v>271</v>
      </c>
      <c r="L119" s="94" t="s">
        <v>112</v>
      </c>
      <c r="M119" s="113"/>
      <c r="N119" s="113"/>
      <c r="O119" s="94" t="s">
        <v>67</v>
      </c>
      <c r="P119" s="113"/>
      <c r="Q119" s="113"/>
      <c r="R119" s="113"/>
      <c r="S119" s="113"/>
      <c r="T119" s="113"/>
      <c r="U119" s="113"/>
      <c r="V119" s="113"/>
      <c r="W119" s="113"/>
      <c r="X119" s="113"/>
    </row>
    <row r="120" ht="18" hidden="1" customHeight="1" spans="1:24">
      <c r="A120" s="85">
        <v>60</v>
      </c>
      <c r="B120" s="86" t="s">
        <v>272</v>
      </c>
      <c r="C120" s="85" t="s">
        <v>128</v>
      </c>
      <c r="D120" s="87">
        <v>0.2</v>
      </c>
      <c r="E120" s="87"/>
      <c r="F120" s="87">
        <v>0.2</v>
      </c>
      <c r="G120" s="104" t="s">
        <v>270</v>
      </c>
      <c r="H120" s="104" t="s">
        <v>82</v>
      </c>
      <c r="I120" s="85">
        <v>53</v>
      </c>
      <c r="J120" s="94" t="s">
        <v>273</v>
      </c>
      <c r="K120" s="112" t="s">
        <v>176</v>
      </c>
      <c r="L120" s="94" t="s">
        <v>58</v>
      </c>
      <c r="M120" s="113"/>
      <c r="N120" s="113"/>
      <c r="O120" s="94"/>
      <c r="P120" s="113"/>
      <c r="Q120" s="113"/>
      <c r="R120" s="113"/>
      <c r="S120" s="113"/>
      <c r="T120" s="113"/>
      <c r="U120" s="113"/>
      <c r="V120" s="113"/>
      <c r="W120" s="113"/>
      <c r="X120" s="113"/>
    </row>
    <row r="121" ht="18" hidden="1" customHeight="1" spans="1:24">
      <c r="A121" s="89" t="s">
        <v>195</v>
      </c>
      <c r="B121" s="90" t="s">
        <v>130</v>
      </c>
      <c r="C121" s="85"/>
      <c r="D121" s="87"/>
      <c r="E121" s="87"/>
      <c r="F121" s="87"/>
      <c r="G121" s="94"/>
      <c r="H121" s="94"/>
      <c r="I121" s="85"/>
      <c r="J121" s="94"/>
      <c r="K121" s="112"/>
      <c r="L121" s="94"/>
      <c r="M121" s="113"/>
      <c r="N121" s="113"/>
      <c r="O121" s="94"/>
      <c r="P121" s="113"/>
      <c r="Q121" s="113"/>
      <c r="R121" s="113"/>
      <c r="S121" s="113"/>
      <c r="T121" s="113"/>
      <c r="U121" s="113"/>
      <c r="V121" s="113"/>
      <c r="W121" s="113"/>
      <c r="X121" s="113"/>
    </row>
    <row r="122" ht="40.2" hidden="1" customHeight="1" spans="1:24">
      <c r="A122" s="85">
        <v>61</v>
      </c>
      <c r="B122" s="86" t="s">
        <v>274</v>
      </c>
      <c r="C122" s="85" t="s">
        <v>131</v>
      </c>
      <c r="D122" s="87">
        <f>E122+F122</f>
        <v>0.12</v>
      </c>
      <c r="E122" s="87"/>
      <c r="F122" s="87">
        <v>0.12</v>
      </c>
      <c r="G122" s="88" t="s">
        <v>270</v>
      </c>
      <c r="H122" s="88" t="s">
        <v>56</v>
      </c>
      <c r="I122" s="85">
        <v>22</v>
      </c>
      <c r="J122" s="94">
        <v>76</v>
      </c>
      <c r="K122" s="112" t="s">
        <v>275</v>
      </c>
      <c r="L122" s="94" t="s">
        <v>112</v>
      </c>
      <c r="M122" s="113"/>
      <c r="N122" s="113"/>
      <c r="O122" s="94"/>
      <c r="P122" s="113"/>
      <c r="Q122" s="113"/>
      <c r="R122" s="113"/>
      <c r="S122" s="113"/>
      <c r="T122" s="113"/>
      <c r="U122" s="113"/>
      <c r="V122" s="113"/>
      <c r="W122" s="113"/>
      <c r="X122" s="113"/>
    </row>
    <row r="123" ht="40.2" hidden="1" customHeight="1" spans="1:24">
      <c r="A123" s="85">
        <v>62</v>
      </c>
      <c r="B123" s="86" t="s">
        <v>276</v>
      </c>
      <c r="C123" s="85" t="s">
        <v>131</v>
      </c>
      <c r="D123" s="87">
        <v>0.33</v>
      </c>
      <c r="E123" s="87"/>
      <c r="F123" s="87">
        <v>0.33</v>
      </c>
      <c r="G123" s="88" t="s">
        <v>277</v>
      </c>
      <c r="H123" s="88" t="s">
        <v>56</v>
      </c>
      <c r="I123" s="85">
        <v>33</v>
      </c>
      <c r="J123" s="94" t="s">
        <v>278</v>
      </c>
      <c r="K123" s="112" t="s">
        <v>275</v>
      </c>
      <c r="L123" s="94" t="s">
        <v>112</v>
      </c>
      <c r="M123" s="113"/>
      <c r="N123" s="113"/>
      <c r="O123" s="94"/>
      <c r="P123" s="113"/>
      <c r="Q123" s="113"/>
      <c r="R123" s="113"/>
      <c r="S123" s="113"/>
      <c r="T123" s="113"/>
      <c r="U123" s="113"/>
      <c r="V123" s="113"/>
      <c r="W123" s="113"/>
      <c r="X123" s="113"/>
    </row>
    <row r="124" ht="30" hidden="1" customHeight="1" spans="1:24">
      <c r="A124" s="85">
        <v>63</v>
      </c>
      <c r="B124" s="86" t="s">
        <v>279</v>
      </c>
      <c r="C124" s="85" t="s">
        <v>280</v>
      </c>
      <c r="D124" s="87">
        <v>2.03</v>
      </c>
      <c r="E124" s="87"/>
      <c r="F124" s="87">
        <v>2.03</v>
      </c>
      <c r="G124" s="94" t="s">
        <v>190</v>
      </c>
      <c r="H124" s="94" t="s">
        <v>76</v>
      </c>
      <c r="I124" s="85">
        <v>8</v>
      </c>
      <c r="J124" s="94" t="s">
        <v>281</v>
      </c>
      <c r="K124" s="112" t="s">
        <v>211</v>
      </c>
      <c r="L124" s="94" t="s">
        <v>66</v>
      </c>
      <c r="M124" s="113"/>
      <c r="N124" s="113"/>
      <c r="O124" s="94"/>
      <c r="P124" s="113"/>
      <c r="Q124" s="113"/>
      <c r="R124" s="113"/>
      <c r="S124" s="113"/>
      <c r="T124" s="113"/>
      <c r="U124" s="113"/>
      <c r="V124" s="113"/>
      <c r="W124" s="113"/>
      <c r="X124" s="113"/>
    </row>
    <row r="125" ht="30" hidden="1" customHeight="1" spans="1:24">
      <c r="A125" s="85">
        <v>64</v>
      </c>
      <c r="B125" s="86" t="s">
        <v>282</v>
      </c>
      <c r="C125" s="85" t="s">
        <v>283</v>
      </c>
      <c r="D125" s="87">
        <v>4.2</v>
      </c>
      <c r="E125" s="87"/>
      <c r="F125" s="87">
        <v>4.2</v>
      </c>
      <c r="G125" s="94" t="s">
        <v>284</v>
      </c>
      <c r="H125" s="94" t="s">
        <v>56</v>
      </c>
      <c r="I125" s="85">
        <v>19</v>
      </c>
      <c r="J125" s="94"/>
      <c r="K125" s="112" t="s">
        <v>211</v>
      </c>
      <c r="L125" s="94" t="s">
        <v>66</v>
      </c>
      <c r="M125" s="113"/>
      <c r="N125" s="113"/>
      <c r="O125" s="94"/>
      <c r="P125" s="113"/>
      <c r="Q125" s="113"/>
      <c r="R125" s="113"/>
      <c r="S125" s="113"/>
      <c r="T125" s="113"/>
      <c r="U125" s="113"/>
      <c r="V125" s="113"/>
      <c r="W125" s="113"/>
      <c r="X125" s="113"/>
    </row>
    <row r="126" ht="19.05" customHeight="1" spans="1:24">
      <c r="A126" s="89" t="s">
        <v>195</v>
      </c>
      <c r="B126" s="90" t="s">
        <v>285</v>
      </c>
      <c r="C126" s="85"/>
      <c r="D126" s="87"/>
      <c r="E126" s="87"/>
      <c r="F126" s="87"/>
      <c r="G126" s="88"/>
      <c r="H126" s="88"/>
      <c r="I126" s="85"/>
      <c r="J126" s="94"/>
      <c r="K126" s="94"/>
      <c r="L126" s="94"/>
      <c r="M126" s="113"/>
      <c r="N126" s="113"/>
      <c r="O126" s="94"/>
      <c r="P126" s="113"/>
      <c r="Q126" s="113"/>
      <c r="R126" s="113"/>
      <c r="S126" s="113"/>
      <c r="T126" s="113"/>
      <c r="U126" s="113"/>
      <c r="V126" s="113"/>
      <c r="W126" s="113"/>
      <c r="X126" s="113"/>
    </row>
    <row r="127" ht="30" hidden="1" customHeight="1" spans="1:24">
      <c r="A127" s="85">
        <v>65</v>
      </c>
      <c r="B127" s="86" t="s">
        <v>286</v>
      </c>
      <c r="C127" s="85" t="s">
        <v>270</v>
      </c>
      <c r="D127" s="87">
        <f>E127+F127</f>
        <v>0.2</v>
      </c>
      <c r="E127" s="87"/>
      <c r="F127" s="87">
        <v>0.2</v>
      </c>
      <c r="G127" s="88" t="s">
        <v>159</v>
      </c>
      <c r="H127" s="88" t="s">
        <v>117</v>
      </c>
      <c r="I127" s="85"/>
      <c r="J127" s="94"/>
      <c r="K127" s="112" t="s">
        <v>83</v>
      </c>
      <c r="L127" s="94" t="s">
        <v>66</v>
      </c>
      <c r="M127" s="113">
        <v>2017</v>
      </c>
      <c r="N127" s="113"/>
      <c r="O127" s="94" t="s">
        <v>67</v>
      </c>
      <c r="P127" s="113"/>
      <c r="Q127" s="113"/>
      <c r="R127" s="113"/>
      <c r="S127" s="113"/>
      <c r="T127" s="113"/>
      <c r="U127" s="113"/>
      <c r="V127" s="113"/>
      <c r="W127" s="113"/>
      <c r="X127" s="113"/>
    </row>
    <row r="128" ht="30" hidden="1" customHeight="1" spans="1:24">
      <c r="A128" s="85">
        <v>66</v>
      </c>
      <c r="B128" s="86" t="s">
        <v>287</v>
      </c>
      <c r="C128" s="85" t="s">
        <v>270</v>
      </c>
      <c r="D128" s="87">
        <f>E128+F128</f>
        <v>1</v>
      </c>
      <c r="E128" s="87"/>
      <c r="F128" s="87">
        <v>1</v>
      </c>
      <c r="G128" s="88" t="s">
        <v>55</v>
      </c>
      <c r="H128" s="94" t="s">
        <v>79</v>
      </c>
      <c r="I128" s="85"/>
      <c r="J128" s="94"/>
      <c r="K128" s="112" t="s">
        <v>83</v>
      </c>
      <c r="L128" s="94" t="s">
        <v>66</v>
      </c>
      <c r="M128" s="113"/>
      <c r="N128" s="113"/>
      <c r="O128" s="94" t="s">
        <v>67</v>
      </c>
      <c r="P128" s="113"/>
      <c r="Q128" s="113"/>
      <c r="R128" s="113"/>
      <c r="S128" s="113"/>
      <c r="T128" s="113"/>
      <c r="U128" s="113"/>
      <c r="V128" s="113"/>
      <c r="W128" s="113"/>
      <c r="X128" s="113"/>
    </row>
    <row r="129" ht="19.05" customHeight="1" spans="1:24">
      <c r="A129" s="85">
        <v>67</v>
      </c>
      <c r="B129" s="86" t="s">
        <v>288</v>
      </c>
      <c r="C129" s="85" t="s">
        <v>270</v>
      </c>
      <c r="D129" s="87">
        <f>E129+F129</f>
        <v>0.01</v>
      </c>
      <c r="E129" s="87"/>
      <c r="F129" s="87">
        <v>0.01</v>
      </c>
      <c r="G129" s="88" t="s">
        <v>159</v>
      </c>
      <c r="H129" s="88" t="s">
        <v>111</v>
      </c>
      <c r="I129" s="85"/>
      <c r="J129" s="94"/>
      <c r="K129" s="112" t="s">
        <v>83</v>
      </c>
      <c r="L129" s="94" t="s">
        <v>66</v>
      </c>
      <c r="M129" s="113">
        <v>2018</v>
      </c>
      <c r="N129" s="113"/>
      <c r="O129" s="94" t="s">
        <v>67</v>
      </c>
      <c r="P129" s="113"/>
      <c r="Q129" s="113"/>
      <c r="R129" s="113"/>
      <c r="S129" s="113"/>
      <c r="T129" s="113"/>
      <c r="U129" s="113"/>
      <c r="V129" s="113"/>
      <c r="W129" s="113"/>
      <c r="X129" s="113"/>
    </row>
    <row r="130" ht="64.95" hidden="1" customHeight="1" spans="1:24">
      <c r="A130" s="85">
        <v>68</v>
      </c>
      <c r="B130" s="86" t="s">
        <v>289</v>
      </c>
      <c r="C130" s="85" t="s">
        <v>270</v>
      </c>
      <c r="D130" s="87">
        <f>E130+F130</f>
        <v>2.3</v>
      </c>
      <c r="E130" s="87"/>
      <c r="F130" s="87">
        <v>2.3</v>
      </c>
      <c r="G130" s="88" t="s">
        <v>159</v>
      </c>
      <c r="H130" s="88" t="s">
        <v>168</v>
      </c>
      <c r="I130" s="85">
        <v>12</v>
      </c>
      <c r="J130" s="94" t="s">
        <v>290</v>
      </c>
      <c r="K130" s="112" t="s">
        <v>83</v>
      </c>
      <c r="L130" s="94" t="s">
        <v>66</v>
      </c>
      <c r="M130" s="113">
        <v>2018</v>
      </c>
      <c r="N130" s="113"/>
      <c r="O130" s="94" t="s">
        <v>67</v>
      </c>
      <c r="P130" s="113"/>
      <c r="Q130" s="113"/>
      <c r="R130" s="113"/>
      <c r="S130" s="113"/>
      <c r="T130" s="113"/>
      <c r="U130" s="113"/>
      <c r="V130" s="113"/>
      <c r="W130" s="113"/>
      <c r="X130" s="113"/>
    </row>
    <row r="131" ht="30" hidden="1" customHeight="1" spans="1:24">
      <c r="A131" s="85">
        <v>69</v>
      </c>
      <c r="B131" s="86" t="s">
        <v>291</v>
      </c>
      <c r="C131" s="85" t="s">
        <v>270</v>
      </c>
      <c r="D131" s="87">
        <f>E131+F131</f>
        <v>0.35</v>
      </c>
      <c r="E131" s="87"/>
      <c r="F131" s="87">
        <v>0.35</v>
      </c>
      <c r="G131" s="88" t="s">
        <v>159</v>
      </c>
      <c r="H131" s="88" t="s">
        <v>117</v>
      </c>
      <c r="I131" s="85"/>
      <c r="J131" s="94"/>
      <c r="K131" s="112" t="s">
        <v>83</v>
      </c>
      <c r="L131" s="94" t="s">
        <v>66</v>
      </c>
      <c r="M131" s="113">
        <v>2018</v>
      </c>
      <c r="N131" s="113"/>
      <c r="O131" s="94" t="s">
        <v>67</v>
      </c>
      <c r="P131" s="113"/>
      <c r="Q131" s="113"/>
      <c r="R131" s="113"/>
      <c r="S131" s="113"/>
      <c r="T131" s="113"/>
      <c r="U131" s="113"/>
      <c r="V131" s="113"/>
      <c r="W131" s="113"/>
      <c r="X131" s="113"/>
    </row>
    <row r="132" ht="19.05" customHeight="1" spans="1:24">
      <c r="A132" s="85">
        <v>70</v>
      </c>
      <c r="B132" s="86" t="s">
        <v>292</v>
      </c>
      <c r="C132" s="85" t="s">
        <v>270</v>
      </c>
      <c r="D132" s="87">
        <v>3</v>
      </c>
      <c r="E132" s="87"/>
      <c r="F132" s="87">
        <v>3</v>
      </c>
      <c r="G132" s="88" t="s">
        <v>55</v>
      </c>
      <c r="H132" s="88" t="s">
        <v>111</v>
      </c>
      <c r="I132" s="85">
        <v>14</v>
      </c>
      <c r="J132" s="94">
        <v>136</v>
      </c>
      <c r="K132" s="112" t="s">
        <v>83</v>
      </c>
      <c r="L132" s="94" t="s">
        <v>66</v>
      </c>
      <c r="M132" s="113">
        <v>2018</v>
      </c>
      <c r="N132" s="113"/>
      <c r="O132" s="94" t="s">
        <v>67</v>
      </c>
      <c r="P132" s="113"/>
      <c r="Q132" s="113"/>
      <c r="R132" s="113"/>
      <c r="S132" s="113"/>
      <c r="T132" s="113"/>
      <c r="U132" s="113"/>
      <c r="V132" s="113"/>
      <c r="W132" s="113"/>
      <c r="X132" s="113"/>
    </row>
    <row r="133" ht="18.9" hidden="1" customHeight="1" spans="1:24">
      <c r="A133" s="85">
        <v>71</v>
      </c>
      <c r="B133" s="86" t="s">
        <v>293</v>
      </c>
      <c r="C133" s="85" t="s">
        <v>270</v>
      </c>
      <c r="D133" s="87">
        <v>0.1</v>
      </c>
      <c r="E133" s="87"/>
      <c r="F133" s="87">
        <v>0.1</v>
      </c>
      <c r="G133" s="88" t="s">
        <v>228</v>
      </c>
      <c r="H133" s="88" t="s">
        <v>56</v>
      </c>
      <c r="I133" s="85"/>
      <c r="J133" s="94"/>
      <c r="K133" s="112" t="s">
        <v>211</v>
      </c>
      <c r="L133" s="94" t="s">
        <v>66</v>
      </c>
      <c r="M133" s="113"/>
      <c r="N133" s="113"/>
      <c r="O133" s="94" t="s">
        <v>67</v>
      </c>
      <c r="P133" s="113"/>
      <c r="Q133" s="113"/>
      <c r="R133" s="113"/>
      <c r="S133" s="113"/>
      <c r="T133" s="113"/>
      <c r="U133" s="113"/>
      <c r="V133" s="113"/>
      <c r="W133" s="113"/>
      <c r="X133" s="113"/>
    </row>
    <row r="134" ht="18.9" hidden="1" customHeight="1" spans="1:24">
      <c r="A134" s="85">
        <v>72</v>
      </c>
      <c r="B134" s="86" t="s">
        <v>294</v>
      </c>
      <c r="C134" s="85" t="s">
        <v>270</v>
      </c>
      <c r="D134" s="87">
        <v>0.1</v>
      </c>
      <c r="E134" s="87"/>
      <c r="F134" s="87">
        <v>0.1</v>
      </c>
      <c r="G134" s="88" t="s">
        <v>270</v>
      </c>
      <c r="H134" s="88" t="s">
        <v>82</v>
      </c>
      <c r="I134" s="85">
        <v>53</v>
      </c>
      <c r="J134" s="94">
        <v>89</v>
      </c>
      <c r="K134" s="112" t="s">
        <v>295</v>
      </c>
      <c r="L134" s="94" t="s">
        <v>66</v>
      </c>
      <c r="M134" s="113"/>
      <c r="N134" s="113"/>
      <c r="O134" s="94" t="s">
        <v>67</v>
      </c>
      <c r="P134" s="113"/>
      <c r="Q134" s="113"/>
      <c r="R134" s="113"/>
      <c r="S134" s="113"/>
      <c r="T134" s="113"/>
      <c r="U134" s="113"/>
      <c r="V134" s="113"/>
      <c r="W134" s="113"/>
      <c r="X134" s="113"/>
    </row>
    <row r="135" ht="18.9" hidden="1" customHeight="1" spans="1:24">
      <c r="A135" s="85">
        <v>73</v>
      </c>
      <c r="B135" s="86" t="s">
        <v>293</v>
      </c>
      <c r="C135" s="85" t="s">
        <v>270</v>
      </c>
      <c r="D135" s="87">
        <v>0.2</v>
      </c>
      <c r="E135" s="87"/>
      <c r="F135" s="87">
        <v>0.2</v>
      </c>
      <c r="G135" s="88" t="s">
        <v>270</v>
      </c>
      <c r="H135" s="88" t="s">
        <v>73</v>
      </c>
      <c r="I135" s="85">
        <v>28</v>
      </c>
      <c r="J135" s="94">
        <v>322</v>
      </c>
      <c r="K135" s="112" t="s">
        <v>296</v>
      </c>
      <c r="L135" s="94" t="s">
        <v>66</v>
      </c>
      <c r="M135" s="113"/>
      <c r="N135" s="113"/>
      <c r="O135" s="94" t="s">
        <v>67</v>
      </c>
      <c r="P135" s="113"/>
      <c r="Q135" s="113"/>
      <c r="R135" s="113"/>
      <c r="S135" s="113"/>
      <c r="T135" s="113"/>
      <c r="U135" s="113"/>
      <c r="V135" s="113"/>
      <c r="W135" s="113"/>
      <c r="X135" s="113"/>
    </row>
    <row r="136" ht="18.9" hidden="1" customHeight="1" spans="1:24">
      <c r="A136" s="85">
        <v>74</v>
      </c>
      <c r="B136" s="86" t="s">
        <v>294</v>
      </c>
      <c r="C136" s="85" t="s">
        <v>270</v>
      </c>
      <c r="D136" s="87">
        <v>0.29</v>
      </c>
      <c r="E136" s="87"/>
      <c r="F136" s="87">
        <v>0.29</v>
      </c>
      <c r="G136" s="88" t="s">
        <v>270</v>
      </c>
      <c r="H136" s="88" t="s">
        <v>297</v>
      </c>
      <c r="I136" s="85">
        <v>20</v>
      </c>
      <c r="J136" s="94" t="s">
        <v>298</v>
      </c>
      <c r="K136" s="112" t="s">
        <v>299</v>
      </c>
      <c r="L136" s="94" t="s">
        <v>66</v>
      </c>
      <c r="M136" s="113"/>
      <c r="N136" s="113"/>
      <c r="O136" s="94" t="s">
        <v>67</v>
      </c>
      <c r="P136" s="113"/>
      <c r="Q136" s="113"/>
      <c r="R136" s="113"/>
      <c r="S136" s="113"/>
      <c r="T136" s="113"/>
      <c r="U136" s="113"/>
      <c r="V136" s="113"/>
      <c r="W136" s="113"/>
      <c r="X136" s="113"/>
    </row>
    <row r="137" ht="18.9" hidden="1" customHeight="1" spans="1:24">
      <c r="A137" s="85">
        <v>75</v>
      </c>
      <c r="B137" s="86" t="s">
        <v>293</v>
      </c>
      <c r="C137" s="85" t="s">
        <v>270</v>
      </c>
      <c r="D137" s="87">
        <v>0.1</v>
      </c>
      <c r="E137" s="87"/>
      <c r="F137" s="87">
        <v>0.1</v>
      </c>
      <c r="G137" s="88" t="s">
        <v>137</v>
      </c>
      <c r="H137" s="88" t="s">
        <v>105</v>
      </c>
      <c r="I137" s="85">
        <v>26</v>
      </c>
      <c r="J137" s="94">
        <v>61</v>
      </c>
      <c r="K137" s="112" t="s">
        <v>300</v>
      </c>
      <c r="L137" s="94" t="s">
        <v>66</v>
      </c>
      <c r="M137" s="113"/>
      <c r="N137" s="113"/>
      <c r="O137" s="94" t="s">
        <v>67</v>
      </c>
      <c r="P137" s="113"/>
      <c r="Q137" s="113"/>
      <c r="R137" s="113"/>
      <c r="S137" s="113"/>
      <c r="T137" s="113"/>
      <c r="U137" s="113"/>
      <c r="V137" s="113"/>
      <c r="W137" s="113"/>
      <c r="X137" s="113"/>
    </row>
    <row r="138" ht="18.9" hidden="1" customHeight="1" spans="1:24">
      <c r="A138" s="85">
        <v>76</v>
      </c>
      <c r="B138" s="86" t="s">
        <v>293</v>
      </c>
      <c r="C138" s="85" t="s">
        <v>270</v>
      </c>
      <c r="D138" s="87">
        <v>0.08</v>
      </c>
      <c r="E138" s="87"/>
      <c r="F138" s="87">
        <v>0.08</v>
      </c>
      <c r="G138" s="88" t="s">
        <v>270</v>
      </c>
      <c r="H138" s="88" t="s">
        <v>76</v>
      </c>
      <c r="I138" s="85">
        <v>22</v>
      </c>
      <c r="J138" s="94">
        <v>543</v>
      </c>
      <c r="K138" s="112" t="s">
        <v>301</v>
      </c>
      <c r="L138" s="94" t="s">
        <v>66</v>
      </c>
      <c r="M138" s="113"/>
      <c r="N138" s="113"/>
      <c r="O138" s="94" t="s">
        <v>67</v>
      </c>
      <c r="P138" s="113"/>
      <c r="Q138" s="113"/>
      <c r="R138" s="113"/>
      <c r="S138" s="113"/>
      <c r="T138" s="113"/>
      <c r="U138" s="113"/>
      <c r="V138" s="113"/>
      <c r="W138" s="113"/>
      <c r="X138" s="113"/>
    </row>
    <row r="139" ht="18.9" hidden="1" customHeight="1" spans="1:24">
      <c r="A139" s="85">
        <v>77</v>
      </c>
      <c r="B139" s="86" t="s">
        <v>293</v>
      </c>
      <c r="C139" s="85" t="s">
        <v>270</v>
      </c>
      <c r="D139" s="87">
        <v>0.16</v>
      </c>
      <c r="E139" s="87"/>
      <c r="F139" s="87">
        <v>0.16</v>
      </c>
      <c r="G139" s="88" t="s">
        <v>270</v>
      </c>
      <c r="H139" s="88" t="s">
        <v>70</v>
      </c>
      <c r="I139" s="85"/>
      <c r="J139" s="94"/>
      <c r="K139" s="112" t="s">
        <v>302</v>
      </c>
      <c r="L139" s="94" t="s">
        <v>66</v>
      </c>
      <c r="M139" s="113"/>
      <c r="N139" s="113"/>
      <c r="O139" s="94" t="s">
        <v>67</v>
      </c>
      <c r="P139" s="113"/>
      <c r="Q139" s="113"/>
      <c r="R139" s="113"/>
      <c r="S139" s="113"/>
      <c r="T139" s="113"/>
      <c r="U139" s="113"/>
      <c r="V139" s="113"/>
      <c r="W139" s="113"/>
      <c r="X139" s="113"/>
    </row>
    <row r="140" ht="19.05" customHeight="1" spans="1:24">
      <c r="A140" s="85">
        <v>78</v>
      </c>
      <c r="B140" s="86" t="s">
        <v>294</v>
      </c>
      <c r="C140" s="85" t="s">
        <v>270</v>
      </c>
      <c r="D140" s="87">
        <v>0.75</v>
      </c>
      <c r="E140" s="87"/>
      <c r="F140" s="87">
        <v>0.75</v>
      </c>
      <c r="G140" s="88" t="s">
        <v>270</v>
      </c>
      <c r="H140" s="88" t="s">
        <v>111</v>
      </c>
      <c r="I140" s="85"/>
      <c r="J140" s="94"/>
      <c r="K140" s="112" t="s">
        <v>303</v>
      </c>
      <c r="L140" s="94" t="s">
        <v>66</v>
      </c>
      <c r="M140" s="113"/>
      <c r="N140" s="113"/>
      <c r="O140" s="94" t="s">
        <v>67</v>
      </c>
      <c r="P140" s="113"/>
      <c r="Q140" s="113"/>
      <c r="R140" s="113"/>
      <c r="S140" s="113"/>
      <c r="T140" s="113"/>
      <c r="U140" s="113"/>
      <c r="V140" s="113"/>
      <c r="W140" s="113"/>
      <c r="X140" s="113"/>
    </row>
    <row r="141" ht="18.9" hidden="1" customHeight="1" spans="1:24">
      <c r="A141" s="85">
        <v>79</v>
      </c>
      <c r="B141" s="86" t="s">
        <v>294</v>
      </c>
      <c r="C141" s="85" t="s">
        <v>270</v>
      </c>
      <c r="D141" s="87">
        <v>0.2</v>
      </c>
      <c r="E141" s="87"/>
      <c r="F141" s="87">
        <v>0.13</v>
      </c>
      <c r="G141" s="88" t="s">
        <v>270</v>
      </c>
      <c r="H141" s="88" t="s">
        <v>117</v>
      </c>
      <c r="I141" s="85">
        <v>22</v>
      </c>
      <c r="J141" s="94"/>
      <c r="K141" s="112" t="s">
        <v>304</v>
      </c>
      <c r="L141" s="94" t="s">
        <v>66</v>
      </c>
      <c r="M141" s="113"/>
      <c r="N141" s="113"/>
      <c r="O141" s="94" t="s">
        <v>67</v>
      </c>
      <c r="P141" s="113"/>
      <c r="Q141" s="113"/>
      <c r="R141" s="113"/>
      <c r="S141" s="113"/>
      <c r="T141" s="113"/>
      <c r="U141" s="113"/>
      <c r="V141" s="113"/>
      <c r="W141" s="113"/>
      <c r="X141" s="113"/>
    </row>
    <row r="142" ht="18.9" hidden="1" customHeight="1" spans="1:24">
      <c r="A142" s="85">
        <v>80</v>
      </c>
      <c r="B142" s="86" t="s">
        <v>293</v>
      </c>
      <c r="C142" s="85" t="s">
        <v>270</v>
      </c>
      <c r="D142" s="87">
        <v>0.1</v>
      </c>
      <c r="E142" s="87"/>
      <c r="F142" s="87">
        <v>0.1</v>
      </c>
      <c r="G142" s="88" t="s">
        <v>203</v>
      </c>
      <c r="H142" s="88" t="s">
        <v>168</v>
      </c>
      <c r="I142" s="85"/>
      <c r="J142" s="94"/>
      <c r="K142" s="112" t="s">
        <v>176</v>
      </c>
      <c r="L142" s="94" t="s">
        <v>58</v>
      </c>
      <c r="M142" s="113"/>
      <c r="N142" s="113"/>
      <c r="O142" s="94"/>
      <c r="P142" s="113"/>
      <c r="Q142" s="113"/>
      <c r="R142" s="113"/>
      <c r="S142" s="113"/>
      <c r="T142" s="113"/>
      <c r="U142" s="113"/>
      <c r="V142" s="113"/>
      <c r="W142" s="113"/>
      <c r="X142" s="113"/>
    </row>
    <row r="143" ht="18.9" hidden="1" customHeight="1" spans="1:24">
      <c r="A143" s="85">
        <v>81</v>
      </c>
      <c r="B143" s="86" t="s">
        <v>305</v>
      </c>
      <c r="C143" s="85" t="s">
        <v>270</v>
      </c>
      <c r="D143" s="87">
        <v>0.7</v>
      </c>
      <c r="E143" s="87"/>
      <c r="F143" s="87">
        <v>0.7</v>
      </c>
      <c r="G143" s="88" t="s">
        <v>243</v>
      </c>
      <c r="H143" s="88" t="s">
        <v>56</v>
      </c>
      <c r="I143" s="85">
        <v>5</v>
      </c>
      <c r="J143" s="94">
        <v>24</v>
      </c>
      <c r="K143" s="112" t="s">
        <v>176</v>
      </c>
      <c r="L143" s="94" t="s">
        <v>66</v>
      </c>
      <c r="M143" s="113"/>
      <c r="N143" s="113"/>
      <c r="O143" s="94" t="s">
        <v>67</v>
      </c>
      <c r="P143" s="113"/>
      <c r="Q143" s="113"/>
      <c r="R143" s="113"/>
      <c r="S143" s="113"/>
      <c r="T143" s="113"/>
      <c r="U143" s="113"/>
      <c r="V143" s="113"/>
      <c r="W143" s="113"/>
      <c r="X143" s="113"/>
    </row>
    <row r="144" ht="19.05" hidden="1" customHeight="1" spans="1:24">
      <c r="A144" s="89" t="s">
        <v>195</v>
      </c>
      <c r="B144" s="90" t="s">
        <v>306</v>
      </c>
      <c r="C144" s="85"/>
      <c r="D144" s="87"/>
      <c r="E144" s="87"/>
      <c r="F144" s="87"/>
      <c r="G144" s="88"/>
      <c r="H144" s="88"/>
      <c r="I144" s="85"/>
      <c r="J144" s="94"/>
      <c r="K144" s="94"/>
      <c r="L144" s="94"/>
      <c r="M144" s="113"/>
      <c r="N144" s="113"/>
      <c r="O144" s="94"/>
      <c r="P144" s="113"/>
      <c r="Q144" s="113"/>
      <c r="R144" s="113"/>
      <c r="S144" s="113"/>
      <c r="T144" s="113"/>
      <c r="U144" s="113"/>
      <c r="V144" s="113"/>
      <c r="W144" s="113"/>
      <c r="X144" s="113"/>
    </row>
    <row r="145" ht="30" hidden="1" customHeight="1" spans="1:24">
      <c r="A145" s="85">
        <v>82</v>
      </c>
      <c r="B145" s="86" t="s">
        <v>307</v>
      </c>
      <c r="C145" s="93" t="s">
        <v>308</v>
      </c>
      <c r="D145" s="127">
        <v>0.25</v>
      </c>
      <c r="E145" s="127"/>
      <c r="F145" s="127">
        <v>0.25</v>
      </c>
      <c r="G145" s="128" t="s">
        <v>55</v>
      </c>
      <c r="H145" s="128" t="s">
        <v>70</v>
      </c>
      <c r="I145" s="93">
        <v>30</v>
      </c>
      <c r="J145" s="125">
        <v>844</v>
      </c>
      <c r="K145" s="112" t="s">
        <v>83</v>
      </c>
      <c r="L145" s="94" t="s">
        <v>66</v>
      </c>
      <c r="M145" s="113"/>
      <c r="N145" s="113"/>
      <c r="O145" s="94" t="s">
        <v>67</v>
      </c>
      <c r="P145" s="113"/>
      <c r="Q145" s="113"/>
      <c r="R145" s="113"/>
      <c r="S145" s="113"/>
      <c r="T145" s="113"/>
      <c r="U145" s="113"/>
      <c r="V145" s="113"/>
      <c r="W145" s="113"/>
      <c r="X145" s="113"/>
    </row>
    <row r="146" ht="19.05" customHeight="1" spans="1:24">
      <c r="A146" s="89" t="s">
        <v>309</v>
      </c>
      <c r="B146" s="90" t="s">
        <v>310</v>
      </c>
      <c r="C146" s="85"/>
      <c r="D146" s="129"/>
      <c r="E146" s="129"/>
      <c r="F146" s="129"/>
      <c r="G146" s="130"/>
      <c r="H146" s="123"/>
      <c r="I146" s="123"/>
      <c r="J146" s="130"/>
      <c r="K146" s="123"/>
      <c r="L146" s="130"/>
      <c r="M146" s="113"/>
      <c r="N146" s="113"/>
      <c r="O146" s="94"/>
      <c r="P146" s="113"/>
      <c r="Q146" s="113"/>
      <c r="R146" s="113"/>
      <c r="S146" s="113"/>
      <c r="T146" s="113"/>
      <c r="U146" s="113"/>
      <c r="V146" s="113"/>
      <c r="W146" s="113"/>
      <c r="X146" s="113"/>
    </row>
    <row r="147" ht="19.05" customHeight="1" spans="1:24">
      <c r="A147" s="89" t="s">
        <v>195</v>
      </c>
      <c r="B147" s="90" t="s">
        <v>123</v>
      </c>
      <c r="C147" s="85"/>
      <c r="D147" s="87"/>
      <c r="E147" s="87"/>
      <c r="F147" s="87"/>
      <c r="G147" s="88"/>
      <c r="H147" s="88"/>
      <c r="I147" s="85"/>
      <c r="J147" s="94"/>
      <c r="K147" s="94"/>
      <c r="L147" s="94"/>
      <c r="M147" s="113"/>
      <c r="N147" s="113"/>
      <c r="O147" s="94"/>
      <c r="P147" s="113"/>
      <c r="Q147" s="113"/>
      <c r="R147" s="113"/>
      <c r="S147" s="113"/>
      <c r="T147" s="113"/>
      <c r="U147" s="113"/>
      <c r="V147" s="113"/>
      <c r="W147" s="113"/>
      <c r="X147" s="113"/>
    </row>
    <row r="148" ht="19.05" customHeight="1" spans="1:24">
      <c r="A148" s="85">
        <v>83</v>
      </c>
      <c r="B148" s="86" t="s">
        <v>311</v>
      </c>
      <c r="C148" s="85" t="s">
        <v>87</v>
      </c>
      <c r="D148" s="87">
        <f>E148+F148</f>
        <v>0.24</v>
      </c>
      <c r="E148" s="87"/>
      <c r="F148" s="87">
        <v>0.24</v>
      </c>
      <c r="G148" s="94" t="s">
        <v>55</v>
      </c>
      <c r="H148" s="88" t="s">
        <v>111</v>
      </c>
      <c r="I148" s="85">
        <v>17</v>
      </c>
      <c r="J148" s="132" t="s">
        <v>312</v>
      </c>
      <c r="K148" s="112" t="s">
        <v>313</v>
      </c>
      <c r="L148" s="94" t="s">
        <v>112</v>
      </c>
      <c r="M148" s="113">
        <v>2017</v>
      </c>
      <c r="N148" s="113"/>
      <c r="O148" s="94"/>
      <c r="P148" s="113"/>
      <c r="Q148" s="113"/>
      <c r="R148" s="113"/>
      <c r="S148" s="113"/>
      <c r="T148" s="113"/>
      <c r="U148" s="113"/>
      <c r="V148" s="113"/>
      <c r="W148" s="113"/>
      <c r="X148" s="113"/>
    </row>
    <row r="149" ht="30" hidden="1" customHeight="1" spans="1:24">
      <c r="A149" s="85">
        <v>84</v>
      </c>
      <c r="B149" s="86" t="s">
        <v>314</v>
      </c>
      <c r="C149" s="85" t="s">
        <v>87</v>
      </c>
      <c r="D149" s="87">
        <f>E149+F149</f>
        <v>0.24</v>
      </c>
      <c r="E149" s="87"/>
      <c r="F149" s="87">
        <v>0.24</v>
      </c>
      <c r="G149" s="94" t="s">
        <v>55</v>
      </c>
      <c r="H149" s="88" t="s">
        <v>117</v>
      </c>
      <c r="I149" s="85">
        <v>33</v>
      </c>
      <c r="J149" s="132" t="s">
        <v>315</v>
      </c>
      <c r="K149" s="112" t="s">
        <v>83</v>
      </c>
      <c r="L149" s="94" t="s">
        <v>112</v>
      </c>
      <c r="M149" s="113"/>
      <c r="N149" s="113"/>
      <c r="O149" s="94"/>
      <c r="P149" s="113"/>
      <c r="Q149" s="113"/>
      <c r="R149" s="113"/>
      <c r="S149" s="113"/>
      <c r="T149" s="113"/>
      <c r="U149" s="113"/>
      <c r="V149" s="113"/>
      <c r="W149" s="113"/>
      <c r="X149" s="113"/>
    </row>
    <row r="150" ht="30" hidden="1" customHeight="1" spans="1:24">
      <c r="A150" s="85">
        <v>85</v>
      </c>
      <c r="B150" s="86" t="s">
        <v>316</v>
      </c>
      <c r="C150" s="85" t="s">
        <v>87</v>
      </c>
      <c r="D150" s="87">
        <f t="shared" ref="D150:D157" si="4">E150+F150</f>
        <v>10</v>
      </c>
      <c r="E150" s="87"/>
      <c r="F150" s="87">
        <v>10</v>
      </c>
      <c r="G150" s="94" t="s">
        <v>203</v>
      </c>
      <c r="H150" s="88" t="s">
        <v>168</v>
      </c>
      <c r="I150" s="85">
        <v>11</v>
      </c>
      <c r="J150" s="94"/>
      <c r="K150" s="112" t="s">
        <v>83</v>
      </c>
      <c r="L150" s="94" t="s">
        <v>112</v>
      </c>
      <c r="M150" s="113">
        <v>2017</v>
      </c>
      <c r="N150" s="113"/>
      <c r="O150" s="94"/>
      <c r="P150" s="113"/>
      <c r="Q150" s="113"/>
      <c r="R150" s="113"/>
      <c r="S150" s="113"/>
      <c r="T150" s="113"/>
      <c r="U150" s="113"/>
      <c r="V150" s="113"/>
      <c r="W150" s="113"/>
      <c r="X150" s="113"/>
    </row>
    <row r="151" ht="30" hidden="1" customHeight="1" spans="1:24">
      <c r="A151" s="85">
        <v>86</v>
      </c>
      <c r="B151" s="86" t="s">
        <v>317</v>
      </c>
      <c r="C151" s="85" t="s">
        <v>87</v>
      </c>
      <c r="D151" s="87">
        <f t="shared" si="4"/>
        <v>0.68</v>
      </c>
      <c r="E151" s="87"/>
      <c r="F151" s="87">
        <v>0.68</v>
      </c>
      <c r="G151" s="94" t="s">
        <v>318</v>
      </c>
      <c r="H151" s="128" t="s">
        <v>70</v>
      </c>
      <c r="I151" s="85" t="s">
        <v>319</v>
      </c>
      <c r="J151" s="94" t="s">
        <v>320</v>
      </c>
      <c r="K151" s="112" t="s">
        <v>321</v>
      </c>
      <c r="L151" s="94" t="s">
        <v>112</v>
      </c>
      <c r="M151" s="113"/>
      <c r="N151" s="113"/>
      <c r="O151" s="94"/>
      <c r="P151" s="113"/>
      <c r="Q151" s="113"/>
      <c r="R151" s="113"/>
      <c r="S151" s="113"/>
      <c r="T151" s="113"/>
      <c r="U151" s="113"/>
      <c r="V151" s="113"/>
      <c r="W151" s="113"/>
      <c r="X151" s="113"/>
    </row>
    <row r="152" ht="30" hidden="1" customHeight="1" spans="1:24">
      <c r="A152" s="85">
        <v>87</v>
      </c>
      <c r="B152" s="86" t="s">
        <v>322</v>
      </c>
      <c r="C152" s="85" t="s">
        <v>87</v>
      </c>
      <c r="D152" s="87">
        <f t="shared" si="4"/>
        <v>10</v>
      </c>
      <c r="E152" s="87"/>
      <c r="F152" s="87">
        <v>10</v>
      </c>
      <c r="G152" s="88" t="s">
        <v>323</v>
      </c>
      <c r="H152" s="128" t="s">
        <v>70</v>
      </c>
      <c r="I152" s="85"/>
      <c r="J152" s="94"/>
      <c r="K152" s="112" t="s">
        <v>83</v>
      </c>
      <c r="L152" s="94" t="s">
        <v>66</v>
      </c>
      <c r="M152" s="113">
        <v>2018</v>
      </c>
      <c r="N152" s="113"/>
      <c r="O152" s="94"/>
      <c r="P152" s="113"/>
      <c r="Q152" s="113"/>
      <c r="R152" s="113"/>
      <c r="S152" s="113"/>
      <c r="T152" s="113"/>
      <c r="U152" s="113"/>
      <c r="V152" s="113"/>
      <c r="W152" s="113"/>
      <c r="X152" s="113"/>
    </row>
    <row r="153" ht="30" hidden="1" customHeight="1" spans="1:24">
      <c r="A153" s="85">
        <v>88</v>
      </c>
      <c r="B153" s="86" t="s">
        <v>324</v>
      </c>
      <c r="C153" s="85" t="s">
        <v>87</v>
      </c>
      <c r="D153" s="87">
        <f t="shared" si="4"/>
        <v>0.24</v>
      </c>
      <c r="E153" s="87"/>
      <c r="F153" s="87">
        <v>0.24</v>
      </c>
      <c r="G153" s="88" t="s">
        <v>55</v>
      </c>
      <c r="H153" s="88" t="s">
        <v>105</v>
      </c>
      <c r="I153" s="85" t="s">
        <v>325</v>
      </c>
      <c r="J153" s="94" t="s">
        <v>326</v>
      </c>
      <c r="K153" s="112" t="s">
        <v>83</v>
      </c>
      <c r="L153" s="94" t="s">
        <v>66</v>
      </c>
      <c r="M153" s="113"/>
      <c r="N153" s="113" t="s">
        <v>327</v>
      </c>
      <c r="O153" s="94"/>
      <c r="P153" s="113"/>
      <c r="Q153" s="113"/>
      <c r="R153" s="113"/>
      <c r="S153" s="113"/>
      <c r="T153" s="113"/>
      <c r="U153" s="113"/>
      <c r="V153" s="113"/>
      <c r="W153" s="113"/>
      <c r="X153" s="113"/>
    </row>
    <row r="154" ht="36" hidden="1" spans="1:24">
      <c r="A154" s="85">
        <v>89</v>
      </c>
      <c r="B154" s="86" t="s">
        <v>328</v>
      </c>
      <c r="C154" s="85" t="s">
        <v>87</v>
      </c>
      <c r="D154" s="87">
        <v>0.6</v>
      </c>
      <c r="E154" s="87"/>
      <c r="F154" s="87">
        <v>0.6</v>
      </c>
      <c r="G154" s="88" t="s">
        <v>329</v>
      </c>
      <c r="H154" s="128" t="s">
        <v>70</v>
      </c>
      <c r="I154" s="85">
        <v>36</v>
      </c>
      <c r="J154" s="94" t="s">
        <v>330</v>
      </c>
      <c r="K154" s="112" t="s">
        <v>331</v>
      </c>
      <c r="L154" s="94" t="s">
        <v>66</v>
      </c>
      <c r="M154" s="113"/>
      <c r="N154" s="113"/>
      <c r="O154" s="94"/>
      <c r="P154" s="113"/>
      <c r="Q154" s="113"/>
      <c r="R154" s="113"/>
      <c r="S154" s="113"/>
      <c r="T154" s="113"/>
      <c r="U154" s="113"/>
      <c r="V154" s="113"/>
      <c r="W154" s="113"/>
      <c r="X154" s="113"/>
    </row>
    <row r="155" ht="29.4" hidden="1" customHeight="1" spans="1:24">
      <c r="A155" s="85">
        <v>90</v>
      </c>
      <c r="B155" s="86" t="s">
        <v>332</v>
      </c>
      <c r="C155" s="85" t="s">
        <v>87</v>
      </c>
      <c r="D155" s="87">
        <f t="shared" si="4"/>
        <v>4</v>
      </c>
      <c r="E155" s="87"/>
      <c r="F155" s="87">
        <v>4</v>
      </c>
      <c r="G155" s="88" t="s">
        <v>333</v>
      </c>
      <c r="H155" s="128" t="s">
        <v>70</v>
      </c>
      <c r="I155" s="85" t="s">
        <v>334</v>
      </c>
      <c r="J155" s="94"/>
      <c r="K155" s="112" t="s">
        <v>83</v>
      </c>
      <c r="L155" s="94" t="s">
        <v>66</v>
      </c>
      <c r="M155" s="113">
        <v>2018</v>
      </c>
      <c r="N155" s="113"/>
      <c r="O155" s="94"/>
      <c r="P155" s="113"/>
      <c r="Q155" s="113"/>
      <c r="R155" s="113"/>
      <c r="S155" s="113"/>
      <c r="T155" s="113"/>
      <c r="U155" s="113"/>
      <c r="V155" s="113"/>
      <c r="W155" s="113"/>
      <c r="X155" s="113"/>
    </row>
    <row r="156" ht="30" hidden="1" customHeight="1" spans="1:24">
      <c r="A156" s="85">
        <v>91</v>
      </c>
      <c r="B156" s="86" t="s">
        <v>335</v>
      </c>
      <c r="C156" s="85" t="s">
        <v>87</v>
      </c>
      <c r="D156" s="87">
        <f t="shared" si="4"/>
        <v>0.24</v>
      </c>
      <c r="E156" s="87"/>
      <c r="F156" s="87">
        <v>0.24</v>
      </c>
      <c r="G156" s="88" t="s">
        <v>159</v>
      </c>
      <c r="H156" s="88" t="s">
        <v>117</v>
      </c>
      <c r="I156" s="85">
        <v>13</v>
      </c>
      <c r="J156" s="94">
        <v>63</v>
      </c>
      <c r="K156" s="112" t="s">
        <v>83</v>
      </c>
      <c r="L156" s="94" t="s">
        <v>112</v>
      </c>
      <c r="M156" s="113">
        <v>2017</v>
      </c>
      <c r="N156" s="113"/>
      <c r="O156" s="94"/>
      <c r="P156" s="113"/>
      <c r="Q156" s="113"/>
      <c r="R156" s="113"/>
      <c r="S156" s="113"/>
      <c r="T156" s="113"/>
      <c r="U156" s="113"/>
      <c r="V156" s="113"/>
      <c r="W156" s="113"/>
      <c r="X156" s="113"/>
    </row>
    <row r="157" ht="30" hidden="1" customHeight="1" spans="1:24">
      <c r="A157" s="85">
        <v>92</v>
      </c>
      <c r="B157" s="86" t="s">
        <v>336</v>
      </c>
      <c r="C157" s="85" t="s">
        <v>337</v>
      </c>
      <c r="D157" s="87">
        <f t="shared" si="4"/>
        <v>6.26</v>
      </c>
      <c r="E157" s="87"/>
      <c r="F157" s="87">
        <v>6.26</v>
      </c>
      <c r="G157" s="94" t="s">
        <v>338</v>
      </c>
      <c r="H157" s="94" t="s">
        <v>73</v>
      </c>
      <c r="I157" s="85">
        <v>59</v>
      </c>
      <c r="J157" s="94">
        <v>40</v>
      </c>
      <c r="K157" s="112" t="s">
        <v>83</v>
      </c>
      <c r="L157" s="94" t="s">
        <v>112</v>
      </c>
      <c r="M157" s="113">
        <v>2017</v>
      </c>
      <c r="N157" s="113"/>
      <c r="O157" s="94"/>
      <c r="P157" s="113"/>
      <c r="Q157" s="113"/>
      <c r="R157" s="113"/>
      <c r="S157" s="113"/>
      <c r="T157" s="113"/>
      <c r="U157" s="113"/>
      <c r="V157" s="113"/>
      <c r="W157" s="113"/>
      <c r="X157" s="113"/>
    </row>
    <row r="158" ht="19.5" hidden="1" customHeight="1" spans="1:24">
      <c r="A158" s="85">
        <v>93</v>
      </c>
      <c r="B158" s="103" t="s">
        <v>339</v>
      </c>
      <c r="C158" s="85" t="s">
        <v>87</v>
      </c>
      <c r="D158" s="87">
        <v>0.32</v>
      </c>
      <c r="E158" s="87"/>
      <c r="F158" s="87">
        <v>0.32</v>
      </c>
      <c r="G158" s="88" t="s">
        <v>159</v>
      </c>
      <c r="H158" s="88" t="s">
        <v>117</v>
      </c>
      <c r="I158" s="85">
        <v>7</v>
      </c>
      <c r="J158" s="94">
        <v>200</v>
      </c>
      <c r="K158" s="112" t="s">
        <v>211</v>
      </c>
      <c r="L158" s="94" t="s">
        <v>66</v>
      </c>
      <c r="M158" s="113"/>
      <c r="N158" s="113"/>
      <c r="O158" s="94"/>
      <c r="P158" s="113"/>
      <c r="Q158" s="113"/>
      <c r="R158" s="113"/>
      <c r="S158" s="113"/>
      <c r="T158" s="113"/>
      <c r="U158" s="113"/>
      <c r="V158" s="113"/>
      <c r="W158" s="113"/>
      <c r="X158" s="113"/>
    </row>
    <row r="159" ht="30" hidden="1" customHeight="1" spans="1:24">
      <c r="A159" s="85">
        <v>94</v>
      </c>
      <c r="B159" s="103" t="s">
        <v>340</v>
      </c>
      <c r="C159" s="85" t="s">
        <v>87</v>
      </c>
      <c r="D159" s="87">
        <v>3.74</v>
      </c>
      <c r="E159" s="87"/>
      <c r="F159" s="87">
        <v>3.74</v>
      </c>
      <c r="G159" s="88" t="s">
        <v>159</v>
      </c>
      <c r="H159" s="88" t="s">
        <v>73</v>
      </c>
      <c r="I159" s="85">
        <v>22</v>
      </c>
      <c r="J159" s="94">
        <v>1053</v>
      </c>
      <c r="K159" s="112" t="s">
        <v>341</v>
      </c>
      <c r="L159" s="94" t="s">
        <v>66</v>
      </c>
      <c r="M159" s="113"/>
      <c r="N159" s="113"/>
      <c r="O159" s="94"/>
      <c r="P159" s="113"/>
      <c r="Q159" s="113"/>
      <c r="R159" s="113"/>
      <c r="S159" s="113"/>
      <c r="T159" s="113"/>
      <c r="U159" s="113"/>
      <c r="V159" s="113"/>
      <c r="W159" s="113"/>
      <c r="X159" s="113"/>
    </row>
    <row r="160" ht="30" hidden="1" customHeight="1" spans="1:24">
      <c r="A160" s="85">
        <v>95</v>
      </c>
      <c r="B160" s="103" t="s">
        <v>342</v>
      </c>
      <c r="C160" s="85" t="s">
        <v>87</v>
      </c>
      <c r="D160" s="87">
        <v>5.57</v>
      </c>
      <c r="E160" s="87"/>
      <c r="F160" s="87">
        <v>5.57</v>
      </c>
      <c r="G160" s="88" t="s">
        <v>159</v>
      </c>
      <c r="H160" s="88" t="s">
        <v>343</v>
      </c>
      <c r="I160" s="85"/>
      <c r="J160" s="94"/>
      <c r="K160" s="112" t="s">
        <v>344</v>
      </c>
      <c r="L160" s="94" t="s">
        <v>66</v>
      </c>
      <c r="M160" s="113"/>
      <c r="N160" s="113"/>
      <c r="O160" s="94"/>
      <c r="P160" s="113"/>
      <c r="Q160" s="113"/>
      <c r="R160" s="113"/>
      <c r="S160" s="113"/>
      <c r="T160" s="113"/>
      <c r="U160" s="113"/>
      <c r="V160" s="113"/>
      <c r="W160" s="113"/>
      <c r="X160" s="113"/>
    </row>
    <row r="161" s="51" customFormat="1" ht="20.1" hidden="1" customHeight="1" spans="1:24">
      <c r="A161" s="85"/>
      <c r="B161" s="102" t="s">
        <v>166</v>
      </c>
      <c r="C161" s="95" t="s">
        <v>87</v>
      </c>
      <c r="D161" s="98">
        <v>4.01</v>
      </c>
      <c r="E161" s="98"/>
      <c r="F161" s="98">
        <v>4.01</v>
      </c>
      <c r="G161" s="99" t="s">
        <v>159</v>
      </c>
      <c r="H161" s="99" t="s">
        <v>168</v>
      </c>
      <c r="I161" s="95">
        <v>21</v>
      </c>
      <c r="J161" s="100"/>
      <c r="K161" s="117"/>
      <c r="L161" s="100"/>
      <c r="M161" s="116"/>
      <c r="N161" s="116"/>
      <c r="O161" s="100"/>
      <c r="P161" s="116"/>
      <c r="Q161" s="116"/>
      <c r="R161" s="116"/>
      <c r="S161" s="116"/>
      <c r="T161" s="116"/>
      <c r="U161" s="116"/>
      <c r="V161" s="116"/>
      <c r="W161" s="116"/>
      <c r="X161" s="116"/>
    </row>
    <row r="162" s="51" customFormat="1" ht="20.1" hidden="1" customHeight="1" spans="1:24">
      <c r="A162" s="85"/>
      <c r="B162" s="102" t="s">
        <v>68</v>
      </c>
      <c r="C162" s="95" t="s">
        <v>87</v>
      </c>
      <c r="D162" s="98">
        <v>1.56</v>
      </c>
      <c r="E162" s="98"/>
      <c r="F162" s="98">
        <v>1.56</v>
      </c>
      <c r="G162" s="99" t="s">
        <v>159</v>
      </c>
      <c r="H162" s="99" t="s">
        <v>70</v>
      </c>
      <c r="I162" s="95">
        <v>28</v>
      </c>
      <c r="J162" s="100"/>
      <c r="K162" s="117"/>
      <c r="L162" s="100"/>
      <c r="M162" s="116"/>
      <c r="N162" s="116"/>
      <c r="O162" s="100"/>
      <c r="P162" s="116"/>
      <c r="Q162" s="116"/>
      <c r="R162" s="116"/>
      <c r="S162" s="116"/>
      <c r="T162" s="116"/>
      <c r="U162" s="116"/>
      <c r="V162" s="116"/>
      <c r="W162" s="116"/>
      <c r="X162" s="116"/>
    </row>
    <row r="163" ht="30" hidden="1" customHeight="1" spans="1:24">
      <c r="A163" s="85">
        <v>96</v>
      </c>
      <c r="B163" s="86" t="s">
        <v>345</v>
      </c>
      <c r="C163" s="85" t="s">
        <v>87</v>
      </c>
      <c r="D163" s="87">
        <f>E163+F163</f>
        <v>0.87</v>
      </c>
      <c r="E163" s="87"/>
      <c r="F163" s="87">
        <v>0.87</v>
      </c>
      <c r="G163" s="94" t="s">
        <v>346</v>
      </c>
      <c r="H163" s="94" t="s">
        <v>82</v>
      </c>
      <c r="I163" s="125">
        <v>15</v>
      </c>
      <c r="J163" s="93" t="s">
        <v>347</v>
      </c>
      <c r="K163" s="112" t="s">
        <v>211</v>
      </c>
      <c r="L163" s="94" t="s">
        <v>66</v>
      </c>
      <c r="M163" s="113"/>
      <c r="N163" s="113"/>
      <c r="O163" s="94"/>
      <c r="P163" s="113"/>
      <c r="Q163" s="113"/>
      <c r="R163" s="113"/>
      <c r="S163" s="113"/>
      <c r="T163" s="113"/>
      <c r="U163" s="113"/>
      <c r="V163" s="113"/>
      <c r="W163" s="113"/>
      <c r="X163" s="113"/>
    </row>
    <row r="164" ht="24" hidden="1" spans="1:24">
      <c r="A164" s="85">
        <v>97</v>
      </c>
      <c r="B164" s="86" t="s">
        <v>348</v>
      </c>
      <c r="C164" s="85" t="s">
        <v>87</v>
      </c>
      <c r="D164" s="87">
        <v>1.18</v>
      </c>
      <c r="E164" s="87"/>
      <c r="F164" s="87">
        <v>1.18</v>
      </c>
      <c r="G164" s="94" t="s">
        <v>159</v>
      </c>
      <c r="H164" s="94" t="s">
        <v>82</v>
      </c>
      <c r="I164" s="85">
        <v>45</v>
      </c>
      <c r="J164" s="94" t="s">
        <v>349</v>
      </c>
      <c r="K164" s="112" t="s">
        <v>211</v>
      </c>
      <c r="L164" s="94" t="s">
        <v>66</v>
      </c>
      <c r="M164" s="113"/>
      <c r="N164" s="113"/>
      <c r="O164" s="94"/>
      <c r="P164" s="113"/>
      <c r="Q164" s="113"/>
      <c r="R164" s="113"/>
      <c r="S164" s="113"/>
      <c r="T164" s="113"/>
      <c r="U164" s="113"/>
      <c r="V164" s="113"/>
      <c r="W164" s="113"/>
      <c r="X164" s="113"/>
    </row>
    <row r="165" ht="40.2" hidden="1" customHeight="1" spans="1:24">
      <c r="A165" s="85">
        <v>98</v>
      </c>
      <c r="B165" s="86" t="s">
        <v>350</v>
      </c>
      <c r="C165" s="93" t="s">
        <v>87</v>
      </c>
      <c r="D165" s="127">
        <v>0.72</v>
      </c>
      <c r="E165" s="127"/>
      <c r="F165" s="127">
        <v>0.72</v>
      </c>
      <c r="G165" s="94" t="s">
        <v>351</v>
      </c>
      <c r="H165" s="88" t="s">
        <v>76</v>
      </c>
      <c r="I165" s="93"/>
      <c r="J165" s="93" t="s">
        <v>352</v>
      </c>
      <c r="K165" s="112" t="s">
        <v>353</v>
      </c>
      <c r="L165" s="94" t="s">
        <v>112</v>
      </c>
      <c r="M165" s="125"/>
      <c r="N165" s="113"/>
      <c r="O165" s="94"/>
      <c r="P165" s="113"/>
      <c r="Q165" s="113"/>
      <c r="R165" s="113"/>
      <c r="S165" s="113"/>
      <c r="T165" s="113"/>
      <c r="U165" s="113"/>
      <c r="V165" s="113"/>
      <c r="W165" s="113"/>
      <c r="X165" s="113"/>
    </row>
    <row r="166" ht="25.05" customHeight="1" spans="1:24">
      <c r="A166" s="85">
        <v>99</v>
      </c>
      <c r="B166" s="103" t="s">
        <v>123</v>
      </c>
      <c r="C166" s="85"/>
      <c r="D166" s="87">
        <f>+SUM(D167:D176)</f>
        <v>145</v>
      </c>
      <c r="E166" s="87"/>
      <c r="F166" s="87">
        <f>+SUM(F167:F176)</f>
        <v>145</v>
      </c>
      <c r="G166" s="99" t="s">
        <v>354</v>
      </c>
      <c r="H166" s="88" t="s">
        <v>355</v>
      </c>
      <c r="I166" s="85"/>
      <c r="J166" s="94"/>
      <c r="K166" s="112" t="s">
        <v>356</v>
      </c>
      <c r="L166" s="94" t="s">
        <v>66</v>
      </c>
      <c r="M166" s="113"/>
      <c r="N166" s="113"/>
      <c r="O166" s="94"/>
      <c r="P166" s="113"/>
      <c r="Q166" s="113"/>
      <c r="R166" s="113"/>
      <c r="S166" s="113"/>
      <c r="T166" s="113"/>
      <c r="U166" s="113"/>
      <c r="V166" s="113"/>
      <c r="W166" s="113"/>
      <c r="X166" s="113"/>
    </row>
    <row r="167" s="51" customFormat="1" ht="28.2" hidden="1" customHeight="1" spans="1:24">
      <c r="A167" s="95"/>
      <c r="B167" s="131" t="s">
        <v>103</v>
      </c>
      <c r="C167" s="95"/>
      <c r="D167" s="98">
        <v>10</v>
      </c>
      <c r="E167" s="98"/>
      <c r="F167" s="98">
        <v>10</v>
      </c>
      <c r="G167" s="99" t="s">
        <v>357</v>
      </c>
      <c r="H167" s="99" t="s">
        <v>105</v>
      </c>
      <c r="I167" s="95"/>
      <c r="J167" s="100"/>
      <c r="K167" s="117"/>
      <c r="L167" s="100"/>
      <c r="M167" s="116"/>
      <c r="N167" s="116"/>
      <c r="O167" s="100"/>
      <c r="P167" s="116"/>
      <c r="Q167" s="116"/>
      <c r="R167" s="116"/>
      <c r="S167" s="116"/>
      <c r="T167" s="116"/>
      <c r="U167" s="116"/>
      <c r="V167" s="116"/>
      <c r="W167" s="116"/>
      <c r="X167" s="116"/>
    </row>
    <row r="168" s="51" customFormat="1" ht="28.2" hidden="1" customHeight="1" spans="1:24">
      <c r="A168" s="95"/>
      <c r="B168" s="131" t="s">
        <v>74</v>
      </c>
      <c r="C168" s="95"/>
      <c r="D168" s="98">
        <v>10</v>
      </c>
      <c r="E168" s="98"/>
      <c r="F168" s="98">
        <v>10</v>
      </c>
      <c r="G168" s="99" t="s">
        <v>358</v>
      </c>
      <c r="H168" s="99" t="s">
        <v>76</v>
      </c>
      <c r="I168" s="95"/>
      <c r="J168" s="100"/>
      <c r="K168" s="117"/>
      <c r="L168" s="100"/>
      <c r="M168" s="116"/>
      <c r="N168" s="116"/>
      <c r="O168" s="100"/>
      <c r="P168" s="116"/>
      <c r="Q168" s="116"/>
      <c r="R168" s="116"/>
      <c r="S168" s="116"/>
      <c r="T168" s="116"/>
      <c r="U168" s="116"/>
      <c r="V168" s="116"/>
      <c r="W168" s="116"/>
      <c r="X168" s="116"/>
    </row>
    <row r="169" s="51" customFormat="1" ht="28.2" hidden="1" customHeight="1" spans="1:24">
      <c r="A169" s="95"/>
      <c r="B169" s="131" t="s">
        <v>166</v>
      </c>
      <c r="C169" s="95"/>
      <c r="D169" s="98">
        <v>10</v>
      </c>
      <c r="E169" s="98"/>
      <c r="F169" s="98">
        <v>10</v>
      </c>
      <c r="G169" s="99" t="s">
        <v>359</v>
      </c>
      <c r="H169" s="99" t="s">
        <v>168</v>
      </c>
      <c r="I169" s="95"/>
      <c r="J169" s="100"/>
      <c r="K169" s="117"/>
      <c r="L169" s="100"/>
      <c r="M169" s="116"/>
      <c r="N169" s="116"/>
      <c r="O169" s="100"/>
      <c r="P169" s="116"/>
      <c r="Q169" s="116"/>
      <c r="R169" s="116"/>
      <c r="S169" s="116"/>
      <c r="T169" s="116"/>
      <c r="U169" s="116"/>
      <c r="V169" s="116"/>
      <c r="W169" s="116"/>
      <c r="X169" s="116"/>
    </row>
    <row r="170" s="51" customFormat="1" ht="28.2" hidden="1" customHeight="1" spans="1:24">
      <c r="A170" s="95"/>
      <c r="B170" s="131" t="s">
        <v>68</v>
      </c>
      <c r="C170" s="95"/>
      <c r="D170" s="98">
        <v>15</v>
      </c>
      <c r="E170" s="98"/>
      <c r="F170" s="98">
        <v>15</v>
      </c>
      <c r="G170" s="99" t="s">
        <v>360</v>
      </c>
      <c r="H170" s="99" t="s">
        <v>70</v>
      </c>
      <c r="I170" s="95"/>
      <c r="J170" s="100"/>
      <c r="K170" s="117"/>
      <c r="L170" s="100"/>
      <c r="M170" s="116"/>
      <c r="N170" s="116"/>
      <c r="O170" s="100"/>
      <c r="P170" s="116"/>
      <c r="Q170" s="116"/>
      <c r="R170" s="116"/>
      <c r="S170" s="116"/>
      <c r="T170" s="116"/>
      <c r="U170" s="116"/>
      <c r="V170" s="116"/>
      <c r="W170" s="116"/>
      <c r="X170" s="116"/>
    </row>
    <row r="171" s="51" customFormat="1" ht="28.2" hidden="1" customHeight="1" spans="1:24">
      <c r="A171" s="95"/>
      <c r="B171" s="131" t="s">
        <v>71</v>
      </c>
      <c r="C171" s="95"/>
      <c r="D171" s="98">
        <v>10</v>
      </c>
      <c r="E171" s="98"/>
      <c r="F171" s="98">
        <v>10</v>
      </c>
      <c r="G171" s="99" t="s">
        <v>361</v>
      </c>
      <c r="H171" s="99" t="s">
        <v>73</v>
      </c>
      <c r="I171" s="95"/>
      <c r="J171" s="100"/>
      <c r="K171" s="117"/>
      <c r="L171" s="100"/>
      <c r="M171" s="116"/>
      <c r="N171" s="116"/>
      <c r="O171" s="100"/>
      <c r="P171" s="116"/>
      <c r="Q171" s="116"/>
      <c r="R171" s="116"/>
      <c r="S171" s="116"/>
      <c r="T171" s="116"/>
      <c r="U171" s="116"/>
      <c r="V171" s="116"/>
      <c r="W171" s="116"/>
      <c r="X171" s="116"/>
    </row>
    <row r="172" s="51" customFormat="1" ht="28.2" hidden="1" customHeight="1" spans="1:24">
      <c r="A172" s="95"/>
      <c r="B172" s="131" t="s">
        <v>189</v>
      </c>
      <c r="C172" s="95"/>
      <c r="D172" s="98">
        <v>5</v>
      </c>
      <c r="E172" s="98"/>
      <c r="F172" s="98">
        <v>5</v>
      </c>
      <c r="G172" s="99" t="s">
        <v>362</v>
      </c>
      <c r="H172" s="99" t="s">
        <v>56</v>
      </c>
      <c r="I172" s="95"/>
      <c r="J172" s="100"/>
      <c r="K172" s="117"/>
      <c r="L172" s="100"/>
      <c r="M172" s="116"/>
      <c r="N172" s="116"/>
      <c r="O172" s="100"/>
      <c r="P172" s="116"/>
      <c r="Q172" s="116"/>
      <c r="R172" s="116"/>
      <c r="S172" s="116"/>
      <c r="T172" s="116"/>
      <c r="U172" s="116"/>
      <c r="V172" s="116"/>
      <c r="W172" s="116"/>
      <c r="X172" s="116"/>
    </row>
    <row r="173" s="51" customFormat="1" ht="28.2" hidden="1" customHeight="1" spans="1:24">
      <c r="A173" s="95"/>
      <c r="B173" s="131" t="s">
        <v>100</v>
      </c>
      <c r="C173" s="95"/>
      <c r="D173" s="98">
        <v>60</v>
      </c>
      <c r="E173" s="98"/>
      <c r="F173" s="98">
        <v>60</v>
      </c>
      <c r="G173" s="99" t="s">
        <v>363</v>
      </c>
      <c r="H173" s="99" t="s">
        <v>82</v>
      </c>
      <c r="I173" s="95"/>
      <c r="J173" s="100"/>
      <c r="K173" s="117"/>
      <c r="L173" s="100"/>
      <c r="M173" s="116"/>
      <c r="N173" s="116"/>
      <c r="O173" s="100"/>
      <c r="P173" s="116"/>
      <c r="Q173" s="116"/>
      <c r="R173" s="116"/>
      <c r="S173" s="116"/>
      <c r="T173" s="116"/>
      <c r="U173" s="116"/>
      <c r="V173" s="116"/>
      <c r="W173" s="116"/>
      <c r="X173" s="116"/>
    </row>
    <row r="174" s="51" customFormat="1" ht="28.2" hidden="1" customHeight="1" spans="1:24">
      <c r="A174" s="95"/>
      <c r="B174" s="131" t="s">
        <v>98</v>
      </c>
      <c r="C174" s="95"/>
      <c r="D174" s="98">
        <v>15</v>
      </c>
      <c r="E174" s="98"/>
      <c r="F174" s="98">
        <v>15</v>
      </c>
      <c r="G174" s="99" t="s">
        <v>364</v>
      </c>
      <c r="H174" s="99" t="s">
        <v>79</v>
      </c>
      <c r="I174" s="95"/>
      <c r="J174" s="100"/>
      <c r="K174" s="117"/>
      <c r="L174" s="100"/>
      <c r="M174" s="116"/>
      <c r="N174" s="116"/>
      <c r="O174" s="100"/>
      <c r="P174" s="116"/>
      <c r="Q174" s="116"/>
      <c r="R174" s="116"/>
      <c r="S174" s="116"/>
      <c r="T174" s="116"/>
      <c r="U174" s="116"/>
      <c r="V174" s="116"/>
      <c r="W174" s="116"/>
      <c r="X174" s="116"/>
    </row>
    <row r="175" s="51" customFormat="1" ht="25.05" customHeight="1" spans="1:24">
      <c r="A175" s="95"/>
      <c r="B175" s="131" t="s">
        <v>365</v>
      </c>
      <c r="C175" s="95"/>
      <c r="D175" s="98">
        <v>5</v>
      </c>
      <c r="E175" s="98"/>
      <c r="F175" s="98">
        <v>5</v>
      </c>
      <c r="G175" s="99" t="s">
        <v>366</v>
      </c>
      <c r="H175" s="99" t="s">
        <v>111</v>
      </c>
      <c r="I175" s="95"/>
      <c r="J175" s="100"/>
      <c r="K175" s="117"/>
      <c r="L175" s="100"/>
      <c r="M175" s="116"/>
      <c r="N175" s="116"/>
      <c r="O175" s="100"/>
      <c r="P175" s="116"/>
      <c r="Q175" s="116"/>
      <c r="R175" s="116"/>
      <c r="S175" s="116"/>
      <c r="T175" s="116"/>
      <c r="U175" s="116"/>
      <c r="V175" s="116"/>
      <c r="W175" s="116"/>
      <c r="X175" s="116"/>
    </row>
    <row r="176" s="51" customFormat="1" ht="28.2" hidden="1" customHeight="1" spans="1:24">
      <c r="A176" s="95"/>
      <c r="B176" s="131" t="s">
        <v>367</v>
      </c>
      <c r="C176" s="95"/>
      <c r="D176" s="98">
        <v>5</v>
      </c>
      <c r="E176" s="98"/>
      <c r="F176" s="98">
        <v>5</v>
      </c>
      <c r="G176" s="99" t="s">
        <v>368</v>
      </c>
      <c r="H176" s="99" t="s">
        <v>117</v>
      </c>
      <c r="I176" s="95"/>
      <c r="J176" s="100"/>
      <c r="K176" s="117"/>
      <c r="L176" s="100"/>
      <c r="M176" s="116"/>
      <c r="N176" s="116"/>
      <c r="O176" s="100"/>
      <c r="P176" s="116"/>
      <c r="Q176" s="116"/>
      <c r="R176" s="116"/>
      <c r="S176" s="116"/>
      <c r="T176" s="116"/>
      <c r="U176" s="116"/>
      <c r="V176" s="116"/>
      <c r="W176" s="116"/>
      <c r="X176" s="116"/>
    </row>
    <row r="177" ht="19.05" customHeight="1" spans="1:24">
      <c r="A177" s="89" t="s">
        <v>195</v>
      </c>
      <c r="B177" s="90" t="s">
        <v>369</v>
      </c>
      <c r="C177" s="85"/>
      <c r="D177" s="87"/>
      <c r="E177" s="87"/>
      <c r="F177" s="87"/>
      <c r="G177" s="88"/>
      <c r="H177" s="88"/>
      <c r="I177" s="85"/>
      <c r="J177" s="94"/>
      <c r="K177" s="94"/>
      <c r="L177" s="94"/>
      <c r="M177" s="113"/>
      <c r="N177" s="113"/>
      <c r="O177" s="94"/>
      <c r="P177" s="113"/>
      <c r="Q177" s="113"/>
      <c r="R177" s="113"/>
      <c r="S177" s="113"/>
      <c r="T177" s="113"/>
      <c r="U177" s="113"/>
      <c r="V177" s="113"/>
      <c r="W177" s="113"/>
      <c r="X177" s="113"/>
    </row>
    <row r="178" ht="19.05" customHeight="1" spans="1:24">
      <c r="A178" s="85">
        <v>100</v>
      </c>
      <c r="B178" s="86" t="s">
        <v>370</v>
      </c>
      <c r="C178" s="85" t="s">
        <v>137</v>
      </c>
      <c r="D178" s="87">
        <f>E178+F178</f>
        <v>1</v>
      </c>
      <c r="E178" s="87"/>
      <c r="F178" s="87">
        <v>1</v>
      </c>
      <c r="G178" s="88" t="s">
        <v>159</v>
      </c>
      <c r="H178" s="88" t="s">
        <v>111</v>
      </c>
      <c r="I178" s="85">
        <v>18</v>
      </c>
      <c r="J178" s="94" t="s">
        <v>371</v>
      </c>
      <c r="K178" s="112" t="s">
        <v>83</v>
      </c>
      <c r="L178" s="94" t="s">
        <v>112</v>
      </c>
      <c r="M178" s="113"/>
      <c r="N178" s="113"/>
      <c r="O178" s="94"/>
      <c r="P178" s="113"/>
      <c r="Q178" s="113"/>
      <c r="R178" s="113"/>
      <c r="S178" s="113"/>
      <c r="T178" s="113"/>
      <c r="U178" s="113"/>
      <c r="V178" s="113"/>
      <c r="W178" s="113"/>
      <c r="X178" s="113"/>
    </row>
    <row r="179" ht="29.4" hidden="1" customHeight="1" spans="1:24">
      <c r="A179" s="85">
        <v>101</v>
      </c>
      <c r="B179" s="86" t="s">
        <v>372</v>
      </c>
      <c r="C179" s="85" t="s">
        <v>137</v>
      </c>
      <c r="D179" s="87">
        <f>E179+F179</f>
        <v>1</v>
      </c>
      <c r="E179" s="87"/>
      <c r="F179" s="87">
        <v>1</v>
      </c>
      <c r="G179" s="94" t="s">
        <v>159</v>
      </c>
      <c r="H179" s="94" t="s">
        <v>117</v>
      </c>
      <c r="I179" s="85"/>
      <c r="J179" s="94"/>
      <c r="K179" s="112" t="s">
        <v>83</v>
      </c>
      <c r="L179" s="94" t="s">
        <v>112</v>
      </c>
      <c r="M179" s="113">
        <v>2017</v>
      </c>
      <c r="N179" s="113"/>
      <c r="O179" s="94"/>
      <c r="P179" s="113"/>
      <c r="Q179" s="113"/>
      <c r="R179" s="113"/>
      <c r="S179" s="113"/>
      <c r="T179" s="113"/>
      <c r="U179" s="113"/>
      <c r="V179" s="113"/>
      <c r="W179" s="113"/>
      <c r="X179" s="113"/>
    </row>
    <row r="180" ht="29.4" hidden="1" customHeight="1" spans="1:24">
      <c r="A180" s="85">
        <v>102</v>
      </c>
      <c r="B180" s="86" t="s">
        <v>373</v>
      </c>
      <c r="C180" s="85" t="s">
        <v>137</v>
      </c>
      <c r="D180" s="87">
        <f>E180+F180</f>
        <v>2.18</v>
      </c>
      <c r="E180" s="87"/>
      <c r="F180" s="87">
        <v>2.18</v>
      </c>
      <c r="G180" s="94" t="s">
        <v>159</v>
      </c>
      <c r="H180" s="88" t="s">
        <v>76</v>
      </c>
      <c r="I180" s="85"/>
      <c r="J180" s="94"/>
      <c r="K180" s="112" t="s">
        <v>83</v>
      </c>
      <c r="L180" s="94" t="s">
        <v>112</v>
      </c>
      <c r="M180" s="113"/>
      <c r="N180" s="113"/>
      <c r="O180" s="94"/>
      <c r="P180" s="113"/>
      <c r="Q180" s="113"/>
      <c r="R180" s="113"/>
      <c r="S180" s="113"/>
      <c r="T180" s="113"/>
      <c r="U180" s="113"/>
      <c r="V180" s="113"/>
      <c r="W180" s="113"/>
      <c r="X180" s="113"/>
    </row>
    <row r="181" ht="30" hidden="1" customHeight="1" spans="1:24">
      <c r="A181" s="85">
        <v>103</v>
      </c>
      <c r="B181" s="86" t="s">
        <v>374</v>
      </c>
      <c r="C181" s="85" t="s">
        <v>137</v>
      </c>
      <c r="D181" s="87">
        <f t="shared" ref="D181:D187" si="5">E181+F181</f>
        <v>1.29</v>
      </c>
      <c r="E181" s="87"/>
      <c r="F181" s="87">
        <v>1.29</v>
      </c>
      <c r="G181" s="94" t="s">
        <v>55</v>
      </c>
      <c r="H181" s="94" t="s">
        <v>79</v>
      </c>
      <c r="I181" s="85"/>
      <c r="J181" s="94"/>
      <c r="K181" s="112" t="s">
        <v>83</v>
      </c>
      <c r="L181" s="94" t="s">
        <v>112</v>
      </c>
      <c r="M181" s="113"/>
      <c r="N181" s="113"/>
      <c r="O181" s="94"/>
      <c r="P181" s="113"/>
      <c r="Q181" s="113"/>
      <c r="R181" s="113"/>
      <c r="S181" s="113"/>
      <c r="T181" s="113"/>
      <c r="U181" s="113"/>
      <c r="V181" s="113"/>
      <c r="W181" s="113"/>
      <c r="X181" s="113"/>
    </row>
    <row r="182" ht="29.4" hidden="1" customHeight="1" spans="1:24">
      <c r="A182" s="85">
        <v>104</v>
      </c>
      <c r="B182" s="86" t="s">
        <v>375</v>
      </c>
      <c r="C182" s="93" t="s">
        <v>137</v>
      </c>
      <c r="D182" s="87">
        <f t="shared" si="5"/>
        <v>1.3</v>
      </c>
      <c r="E182" s="87"/>
      <c r="F182" s="127">
        <v>1.3</v>
      </c>
      <c r="G182" s="125" t="s">
        <v>376</v>
      </c>
      <c r="H182" s="88" t="s">
        <v>82</v>
      </c>
      <c r="I182" s="125">
        <v>1</v>
      </c>
      <c r="J182" s="93" t="s">
        <v>377</v>
      </c>
      <c r="K182" s="112" t="s">
        <v>83</v>
      </c>
      <c r="L182" s="94" t="s">
        <v>112</v>
      </c>
      <c r="M182" s="113"/>
      <c r="N182" s="113"/>
      <c r="O182" s="94"/>
      <c r="P182" s="113"/>
      <c r="Q182" s="113"/>
      <c r="R182" s="113"/>
      <c r="S182" s="113"/>
      <c r="T182" s="113"/>
      <c r="U182" s="113"/>
      <c r="V182" s="113"/>
      <c r="W182" s="113"/>
      <c r="X182" s="113"/>
    </row>
    <row r="183" ht="29.4" hidden="1" customHeight="1" spans="1:24">
      <c r="A183" s="85">
        <v>105</v>
      </c>
      <c r="B183" s="86" t="s">
        <v>378</v>
      </c>
      <c r="C183" s="85" t="s">
        <v>379</v>
      </c>
      <c r="D183" s="87">
        <f>+D184+D185</f>
        <v>0.84</v>
      </c>
      <c r="E183" s="87"/>
      <c r="F183" s="87">
        <f>+F184+F185</f>
        <v>0.84</v>
      </c>
      <c r="G183" s="94" t="s">
        <v>380</v>
      </c>
      <c r="H183" s="88" t="s">
        <v>82</v>
      </c>
      <c r="I183" s="94">
        <v>35</v>
      </c>
      <c r="J183" s="85" t="s">
        <v>381</v>
      </c>
      <c r="K183" s="112" t="s">
        <v>83</v>
      </c>
      <c r="L183" s="94" t="s">
        <v>112</v>
      </c>
      <c r="M183" s="113"/>
      <c r="N183" s="113"/>
      <c r="O183" s="94"/>
      <c r="P183" s="116"/>
      <c r="Q183" s="116"/>
      <c r="R183" s="113"/>
      <c r="S183" s="113"/>
      <c r="T183" s="113"/>
      <c r="U183" s="113"/>
      <c r="V183" s="113"/>
      <c r="W183" s="113"/>
      <c r="X183" s="113"/>
    </row>
    <row r="184" s="51" customFormat="1" ht="25.05" hidden="1" customHeight="1" spans="1:24">
      <c r="A184" s="95"/>
      <c r="B184" s="96" t="s">
        <v>382</v>
      </c>
      <c r="C184" s="95" t="s">
        <v>137</v>
      </c>
      <c r="D184" s="98">
        <v>0.6</v>
      </c>
      <c r="E184" s="98"/>
      <c r="F184" s="98">
        <v>0.6</v>
      </c>
      <c r="G184" s="100" t="s">
        <v>383</v>
      </c>
      <c r="H184" s="99" t="s">
        <v>82</v>
      </c>
      <c r="I184" s="100"/>
      <c r="J184" s="95"/>
      <c r="K184" s="117" t="s">
        <v>384</v>
      </c>
      <c r="L184" s="100"/>
      <c r="M184" s="116"/>
      <c r="N184" s="116"/>
      <c r="O184" s="100"/>
      <c r="P184" s="116"/>
      <c r="Q184" s="116"/>
      <c r="R184" s="116"/>
      <c r="S184" s="116"/>
      <c r="T184" s="116"/>
      <c r="U184" s="116"/>
      <c r="V184" s="116"/>
      <c r="W184" s="116"/>
      <c r="X184" s="116"/>
    </row>
    <row r="185" s="51" customFormat="1" ht="25.05" hidden="1" customHeight="1" spans="1:24">
      <c r="A185" s="95"/>
      <c r="B185" s="96" t="s">
        <v>385</v>
      </c>
      <c r="C185" s="95" t="s">
        <v>87</v>
      </c>
      <c r="D185" s="98">
        <v>0.24</v>
      </c>
      <c r="E185" s="98"/>
      <c r="F185" s="98">
        <v>0.24</v>
      </c>
      <c r="G185" s="100" t="s">
        <v>386</v>
      </c>
      <c r="H185" s="99" t="s">
        <v>82</v>
      </c>
      <c r="I185" s="100"/>
      <c r="J185" s="95"/>
      <c r="K185" s="117" t="s">
        <v>384</v>
      </c>
      <c r="L185" s="100"/>
      <c r="M185" s="116"/>
      <c r="N185" s="116"/>
      <c r="O185" s="100"/>
      <c r="P185" s="113"/>
      <c r="Q185" s="113"/>
      <c r="R185" s="116"/>
      <c r="S185" s="116"/>
      <c r="T185" s="116"/>
      <c r="U185" s="116"/>
      <c r="V185" s="116"/>
      <c r="W185" s="116"/>
      <c r="X185" s="116"/>
    </row>
    <row r="186" ht="30" hidden="1" customHeight="1" spans="1:24">
      <c r="A186" s="85">
        <v>106</v>
      </c>
      <c r="B186" s="86" t="s">
        <v>387</v>
      </c>
      <c r="C186" s="93" t="s">
        <v>137</v>
      </c>
      <c r="D186" s="127">
        <f t="shared" si="5"/>
        <v>4.1</v>
      </c>
      <c r="E186" s="127"/>
      <c r="F186" s="127">
        <v>4.1</v>
      </c>
      <c r="G186" s="125" t="s">
        <v>388</v>
      </c>
      <c r="H186" s="128" t="s">
        <v>168</v>
      </c>
      <c r="I186" s="93">
        <v>29</v>
      </c>
      <c r="J186" s="125"/>
      <c r="K186" s="112" t="s">
        <v>83</v>
      </c>
      <c r="L186" s="94" t="s">
        <v>112</v>
      </c>
      <c r="M186" s="125"/>
      <c r="N186" s="113"/>
      <c r="O186" s="94"/>
      <c r="P186" s="113"/>
      <c r="Q186" s="113"/>
      <c r="R186" s="113"/>
      <c r="S186" s="113"/>
      <c r="T186" s="113"/>
      <c r="U186" s="113"/>
      <c r="V186" s="113"/>
      <c r="W186" s="113"/>
      <c r="X186" s="113"/>
    </row>
    <row r="187" ht="29.4" hidden="1" customHeight="1" spans="1:24">
      <c r="A187" s="85">
        <v>107</v>
      </c>
      <c r="B187" s="86" t="s">
        <v>389</v>
      </c>
      <c r="C187" s="93" t="s">
        <v>137</v>
      </c>
      <c r="D187" s="127">
        <f t="shared" si="5"/>
        <v>2.07</v>
      </c>
      <c r="E187" s="127"/>
      <c r="F187" s="127">
        <v>2.07</v>
      </c>
      <c r="G187" s="125" t="s">
        <v>190</v>
      </c>
      <c r="H187" s="94" t="s">
        <v>79</v>
      </c>
      <c r="I187" s="93">
        <v>38</v>
      </c>
      <c r="J187" s="133" t="s">
        <v>390</v>
      </c>
      <c r="K187" s="112" t="s">
        <v>83</v>
      </c>
      <c r="L187" s="94" t="s">
        <v>112</v>
      </c>
      <c r="M187" s="125"/>
      <c r="N187" s="113"/>
      <c r="O187" s="94"/>
      <c r="P187" s="113"/>
      <c r="Q187" s="113"/>
      <c r="R187" s="113"/>
      <c r="S187" s="113"/>
      <c r="T187" s="113"/>
      <c r="U187" s="113"/>
      <c r="V187" s="113"/>
      <c r="W187" s="113"/>
      <c r="X187" s="113"/>
    </row>
    <row r="188" ht="39.9" hidden="1" customHeight="1" spans="1:24">
      <c r="A188" s="85">
        <v>108</v>
      </c>
      <c r="B188" s="86" t="s">
        <v>391</v>
      </c>
      <c r="C188" s="93" t="s">
        <v>137</v>
      </c>
      <c r="D188" s="127">
        <v>0.75</v>
      </c>
      <c r="E188" s="127"/>
      <c r="F188" s="127">
        <v>0.75</v>
      </c>
      <c r="G188" s="125" t="s">
        <v>159</v>
      </c>
      <c r="H188" s="128" t="s">
        <v>168</v>
      </c>
      <c r="I188" s="93">
        <v>29</v>
      </c>
      <c r="J188" s="93" t="s">
        <v>392</v>
      </c>
      <c r="K188" s="112" t="s">
        <v>393</v>
      </c>
      <c r="L188" s="94" t="s">
        <v>112</v>
      </c>
      <c r="M188" s="125"/>
      <c r="N188" s="113"/>
      <c r="O188" s="94"/>
      <c r="P188" s="113"/>
      <c r="Q188" s="113"/>
      <c r="R188" s="113"/>
      <c r="S188" s="113"/>
      <c r="T188" s="113"/>
      <c r="U188" s="113"/>
      <c r="V188" s="113"/>
      <c r="W188" s="113"/>
      <c r="X188" s="113"/>
    </row>
    <row r="189" ht="49.95" hidden="1" customHeight="1" spans="1:24">
      <c r="A189" s="85">
        <v>109</v>
      </c>
      <c r="B189" s="86" t="s">
        <v>394</v>
      </c>
      <c r="C189" s="93" t="s">
        <v>137</v>
      </c>
      <c r="D189" s="127">
        <v>8.11</v>
      </c>
      <c r="E189" s="127"/>
      <c r="F189" s="127">
        <v>8.11</v>
      </c>
      <c r="G189" s="94" t="s">
        <v>395</v>
      </c>
      <c r="H189" s="94" t="s">
        <v>79</v>
      </c>
      <c r="I189" s="93"/>
      <c r="J189" s="93"/>
      <c r="K189" s="112" t="s">
        <v>396</v>
      </c>
      <c r="L189" s="94" t="s">
        <v>112</v>
      </c>
      <c r="M189" s="125"/>
      <c r="N189" s="113"/>
      <c r="O189" s="94"/>
      <c r="P189" s="113"/>
      <c r="Q189" s="113"/>
      <c r="R189" s="113"/>
      <c r="S189" s="113"/>
      <c r="T189" s="113"/>
      <c r="U189" s="113"/>
      <c r="V189" s="113"/>
      <c r="W189" s="113"/>
      <c r="X189" s="113"/>
    </row>
    <row r="190" ht="19.5" hidden="1" customHeight="1" spans="1:24">
      <c r="A190" s="85">
        <v>110</v>
      </c>
      <c r="B190" s="86" t="s">
        <v>397</v>
      </c>
      <c r="C190" s="93" t="s">
        <v>137</v>
      </c>
      <c r="D190" s="127">
        <v>5.23</v>
      </c>
      <c r="E190" s="127"/>
      <c r="F190" s="127">
        <v>5.23</v>
      </c>
      <c r="G190" s="94" t="s">
        <v>159</v>
      </c>
      <c r="H190" s="94" t="s">
        <v>82</v>
      </c>
      <c r="I190" s="93" t="s">
        <v>398</v>
      </c>
      <c r="J190" s="93"/>
      <c r="K190" s="112" t="s">
        <v>211</v>
      </c>
      <c r="L190" s="94" t="s">
        <v>66</v>
      </c>
      <c r="M190" s="125"/>
      <c r="N190" s="113"/>
      <c r="O190" s="94"/>
      <c r="P190" s="113"/>
      <c r="Q190" s="113"/>
      <c r="R190" s="113"/>
      <c r="S190" s="113"/>
      <c r="T190" s="113"/>
      <c r="U190" s="113"/>
      <c r="V190" s="113"/>
      <c r="W190" s="113"/>
      <c r="X190" s="113"/>
    </row>
    <row r="191" ht="19.05" customHeight="1" spans="1:24">
      <c r="A191" s="85">
        <v>111</v>
      </c>
      <c r="B191" s="86" t="s">
        <v>399</v>
      </c>
      <c r="C191" s="93" t="s">
        <v>137</v>
      </c>
      <c r="D191" s="127">
        <v>5.28</v>
      </c>
      <c r="E191" s="127"/>
      <c r="F191" s="127">
        <v>5.28</v>
      </c>
      <c r="G191" s="94" t="s">
        <v>400</v>
      </c>
      <c r="H191" s="93" t="s">
        <v>111</v>
      </c>
      <c r="I191" s="93"/>
      <c r="J191" s="93"/>
      <c r="K191" s="112" t="s">
        <v>401</v>
      </c>
      <c r="L191" s="94" t="s">
        <v>66</v>
      </c>
      <c r="M191" s="125"/>
      <c r="N191" s="113"/>
      <c r="O191" s="94"/>
      <c r="P191" s="113"/>
      <c r="Q191" s="113"/>
      <c r="R191" s="113"/>
      <c r="S191" s="113"/>
      <c r="T191" s="113"/>
      <c r="U191" s="113"/>
      <c r="V191" s="113"/>
      <c r="W191" s="113"/>
      <c r="X191" s="113"/>
    </row>
    <row r="192" ht="25.05" customHeight="1" spans="1:24">
      <c r="A192" s="85">
        <v>112</v>
      </c>
      <c r="B192" s="86" t="s">
        <v>402</v>
      </c>
      <c r="C192" s="93" t="s">
        <v>137</v>
      </c>
      <c r="D192" s="127">
        <v>12.67</v>
      </c>
      <c r="E192" s="127"/>
      <c r="F192" s="127">
        <v>12.67</v>
      </c>
      <c r="G192" s="94" t="s">
        <v>403</v>
      </c>
      <c r="H192" s="93" t="s">
        <v>111</v>
      </c>
      <c r="I192" s="93"/>
      <c r="J192" s="93"/>
      <c r="K192" s="112" t="s">
        <v>401</v>
      </c>
      <c r="L192" s="94" t="s">
        <v>66</v>
      </c>
      <c r="M192" s="125"/>
      <c r="N192" s="113"/>
      <c r="O192" s="94"/>
      <c r="P192" s="113"/>
      <c r="Q192" s="113"/>
      <c r="R192" s="113"/>
      <c r="S192" s="113"/>
      <c r="T192" s="113"/>
      <c r="U192" s="113"/>
      <c r="V192" s="113"/>
      <c r="W192" s="113"/>
      <c r="X192" s="113"/>
    </row>
    <row r="193" ht="30" hidden="1" customHeight="1" spans="1:24">
      <c r="A193" s="85">
        <v>113</v>
      </c>
      <c r="B193" s="103" t="s">
        <v>404</v>
      </c>
      <c r="C193" s="85" t="s">
        <v>137</v>
      </c>
      <c r="D193" s="87">
        <v>0.94</v>
      </c>
      <c r="E193" s="87"/>
      <c r="F193" s="87">
        <v>0.94</v>
      </c>
      <c r="G193" s="88" t="s">
        <v>405</v>
      </c>
      <c r="H193" s="88" t="s">
        <v>82</v>
      </c>
      <c r="I193" s="85" t="s">
        <v>406</v>
      </c>
      <c r="J193" s="94" t="s">
        <v>407</v>
      </c>
      <c r="K193" s="112" t="s">
        <v>408</v>
      </c>
      <c r="L193" s="94"/>
      <c r="M193" s="94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</row>
    <row r="194" ht="30" hidden="1" customHeight="1" spans="1:24">
      <c r="A194" s="85">
        <v>114</v>
      </c>
      <c r="B194" s="103" t="s">
        <v>409</v>
      </c>
      <c r="C194" s="85" t="s">
        <v>137</v>
      </c>
      <c r="D194" s="87">
        <v>0.45</v>
      </c>
      <c r="E194" s="87"/>
      <c r="F194" s="87">
        <v>0.45</v>
      </c>
      <c r="G194" s="88" t="s">
        <v>410</v>
      </c>
      <c r="H194" s="88" t="s">
        <v>297</v>
      </c>
      <c r="I194" s="85">
        <v>17</v>
      </c>
      <c r="J194" s="94" t="s">
        <v>411</v>
      </c>
      <c r="K194" s="112" t="s">
        <v>408</v>
      </c>
      <c r="L194" s="94" t="s">
        <v>66</v>
      </c>
      <c r="M194" s="94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</row>
    <row r="195" ht="19.5" hidden="1" customHeight="1" spans="1:24">
      <c r="A195" s="85">
        <v>115</v>
      </c>
      <c r="B195" s="103" t="s">
        <v>412</v>
      </c>
      <c r="C195" s="85" t="s">
        <v>137</v>
      </c>
      <c r="D195" s="87">
        <v>1.01</v>
      </c>
      <c r="E195" s="87"/>
      <c r="F195" s="87">
        <v>1.01</v>
      </c>
      <c r="G195" s="88" t="s">
        <v>413</v>
      </c>
      <c r="H195" s="88" t="s">
        <v>297</v>
      </c>
      <c r="I195" s="85">
        <v>35</v>
      </c>
      <c r="J195" s="94">
        <v>23</v>
      </c>
      <c r="K195" s="112" t="s">
        <v>408</v>
      </c>
      <c r="L195" s="94"/>
      <c r="M195" s="94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</row>
    <row r="196" ht="25.05" customHeight="1" spans="1:24">
      <c r="A196" s="85">
        <v>116</v>
      </c>
      <c r="B196" s="86" t="s">
        <v>414</v>
      </c>
      <c r="C196" s="93" t="s">
        <v>137</v>
      </c>
      <c r="D196" s="127">
        <f>+SUM(D197:D206)</f>
        <v>65</v>
      </c>
      <c r="E196" s="127"/>
      <c r="F196" s="127">
        <f>+SUM(F197:F206)</f>
        <v>65</v>
      </c>
      <c r="G196" s="94" t="s">
        <v>415</v>
      </c>
      <c r="H196" s="93" t="s">
        <v>355</v>
      </c>
      <c r="I196" s="93"/>
      <c r="J196" s="93"/>
      <c r="K196" s="112" t="s">
        <v>401</v>
      </c>
      <c r="L196" s="94" t="s">
        <v>66</v>
      </c>
      <c r="M196" s="125"/>
      <c r="N196" s="113"/>
      <c r="O196" s="94"/>
      <c r="P196" s="116"/>
      <c r="Q196" s="116"/>
      <c r="R196" s="113"/>
      <c r="S196" s="113"/>
      <c r="T196" s="113"/>
      <c r="U196" s="113"/>
      <c r="V196" s="113"/>
      <c r="W196" s="113"/>
      <c r="X196" s="113"/>
    </row>
    <row r="197" s="51" customFormat="1" ht="30" hidden="1" customHeight="1" spans="1:24">
      <c r="A197" s="95"/>
      <c r="B197" s="131" t="s">
        <v>103</v>
      </c>
      <c r="C197" s="97" t="s">
        <v>137</v>
      </c>
      <c r="D197" s="134">
        <v>5</v>
      </c>
      <c r="E197" s="134"/>
      <c r="F197" s="134">
        <v>5</v>
      </c>
      <c r="G197" s="100" t="s">
        <v>416</v>
      </c>
      <c r="H197" s="97" t="s">
        <v>105</v>
      </c>
      <c r="I197" s="97"/>
      <c r="J197" s="97"/>
      <c r="K197" s="117"/>
      <c r="L197" s="100"/>
      <c r="M197" s="138"/>
      <c r="N197" s="116"/>
      <c r="O197" s="100"/>
      <c r="P197" s="116"/>
      <c r="Q197" s="116"/>
      <c r="R197" s="116"/>
      <c r="S197" s="116"/>
      <c r="T197" s="116"/>
      <c r="U197" s="116"/>
      <c r="V197" s="116"/>
      <c r="W197" s="116"/>
      <c r="X197" s="116"/>
    </row>
    <row r="198" s="51" customFormat="1" ht="30" hidden="1" customHeight="1" spans="1:24">
      <c r="A198" s="95"/>
      <c r="B198" s="131" t="s">
        <v>74</v>
      </c>
      <c r="C198" s="97" t="s">
        <v>137</v>
      </c>
      <c r="D198" s="134">
        <v>5</v>
      </c>
      <c r="E198" s="134"/>
      <c r="F198" s="134">
        <v>5</v>
      </c>
      <c r="G198" s="100" t="s">
        <v>417</v>
      </c>
      <c r="H198" s="97" t="s">
        <v>76</v>
      </c>
      <c r="I198" s="97"/>
      <c r="J198" s="97"/>
      <c r="K198" s="117"/>
      <c r="L198" s="100"/>
      <c r="M198" s="138"/>
      <c r="N198" s="116"/>
      <c r="O198" s="100"/>
      <c r="P198" s="116"/>
      <c r="Q198" s="116"/>
      <c r="R198" s="116"/>
      <c r="S198" s="116"/>
      <c r="T198" s="116"/>
      <c r="U198" s="116"/>
      <c r="V198" s="116"/>
      <c r="W198" s="116"/>
      <c r="X198" s="116"/>
    </row>
    <row r="199" s="51" customFormat="1" ht="30" hidden="1" customHeight="1" spans="1:24">
      <c r="A199" s="95"/>
      <c r="B199" s="131" t="s">
        <v>166</v>
      </c>
      <c r="C199" s="97" t="s">
        <v>137</v>
      </c>
      <c r="D199" s="134">
        <v>5</v>
      </c>
      <c r="E199" s="134"/>
      <c r="F199" s="134">
        <v>5</v>
      </c>
      <c r="G199" s="100" t="s">
        <v>418</v>
      </c>
      <c r="H199" s="97" t="s">
        <v>168</v>
      </c>
      <c r="I199" s="97"/>
      <c r="J199" s="97"/>
      <c r="K199" s="117"/>
      <c r="L199" s="100"/>
      <c r="M199" s="138"/>
      <c r="N199" s="116"/>
      <c r="O199" s="100"/>
      <c r="P199" s="116"/>
      <c r="Q199" s="116"/>
      <c r="R199" s="116"/>
      <c r="S199" s="116"/>
      <c r="T199" s="116"/>
      <c r="U199" s="116"/>
      <c r="V199" s="116"/>
      <c r="W199" s="116"/>
      <c r="X199" s="116"/>
    </row>
    <row r="200" s="51" customFormat="1" ht="30" hidden="1" customHeight="1" spans="1:24">
      <c r="A200" s="95"/>
      <c r="B200" s="131" t="s">
        <v>68</v>
      </c>
      <c r="C200" s="97" t="s">
        <v>137</v>
      </c>
      <c r="D200" s="134">
        <v>5</v>
      </c>
      <c r="E200" s="134"/>
      <c r="F200" s="134">
        <v>5</v>
      </c>
      <c r="G200" s="100" t="s">
        <v>419</v>
      </c>
      <c r="H200" s="97" t="s">
        <v>70</v>
      </c>
      <c r="I200" s="97"/>
      <c r="J200" s="97"/>
      <c r="K200" s="117"/>
      <c r="L200" s="100"/>
      <c r="M200" s="138"/>
      <c r="N200" s="116"/>
      <c r="O200" s="100"/>
      <c r="P200" s="116"/>
      <c r="Q200" s="116"/>
      <c r="R200" s="116"/>
      <c r="S200" s="116"/>
      <c r="T200" s="116"/>
      <c r="U200" s="116"/>
      <c r="V200" s="116"/>
      <c r="W200" s="116"/>
      <c r="X200" s="116"/>
    </row>
    <row r="201" s="51" customFormat="1" ht="30" hidden="1" customHeight="1" spans="1:24">
      <c r="A201" s="95"/>
      <c r="B201" s="131" t="s">
        <v>71</v>
      </c>
      <c r="C201" s="97" t="s">
        <v>137</v>
      </c>
      <c r="D201" s="134">
        <v>9</v>
      </c>
      <c r="E201" s="134"/>
      <c r="F201" s="134">
        <v>9</v>
      </c>
      <c r="G201" s="100" t="s">
        <v>420</v>
      </c>
      <c r="H201" s="97" t="s">
        <v>73</v>
      </c>
      <c r="I201" s="97"/>
      <c r="J201" s="97"/>
      <c r="K201" s="117"/>
      <c r="L201" s="100"/>
      <c r="M201" s="138"/>
      <c r="N201" s="116"/>
      <c r="O201" s="100"/>
      <c r="P201" s="116"/>
      <c r="Q201" s="116"/>
      <c r="R201" s="116"/>
      <c r="S201" s="116"/>
      <c r="T201" s="116"/>
      <c r="U201" s="116"/>
      <c r="V201" s="116"/>
      <c r="W201" s="116"/>
      <c r="X201" s="116"/>
    </row>
    <row r="202" s="51" customFormat="1" ht="30" hidden="1" customHeight="1" spans="1:24">
      <c r="A202" s="95"/>
      <c r="B202" s="131" t="s">
        <v>189</v>
      </c>
      <c r="C202" s="97" t="s">
        <v>137</v>
      </c>
      <c r="D202" s="134">
        <v>2</v>
      </c>
      <c r="E202" s="134"/>
      <c r="F202" s="134">
        <v>2</v>
      </c>
      <c r="G202" s="100" t="s">
        <v>421</v>
      </c>
      <c r="H202" s="97" t="s">
        <v>56</v>
      </c>
      <c r="I202" s="97"/>
      <c r="J202" s="97"/>
      <c r="K202" s="117"/>
      <c r="L202" s="100"/>
      <c r="M202" s="138"/>
      <c r="N202" s="116"/>
      <c r="O202" s="100"/>
      <c r="P202" s="116"/>
      <c r="Q202" s="116"/>
      <c r="R202" s="116"/>
      <c r="S202" s="116"/>
      <c r="T202" s="116"/>
      <c r="U202" s="116"/>
      <c r="V202" s="116"/>
      <c r="W202" s="116"/>
      <c r="X202" s="116"/>
    </row>
    <row r="203" s="51" customFormat="1" ht="19.95" hidden="1" customHeight="1" spans="1:24">
      <c r="A203" s="95"/>
      <c r="B203" s="131" t="s">
        <v>100</v>
      </c>
      <c r="C203" s="97" t="s">
        <v>137</v>
      </c>
      <c r="D203" s="134">
        <v>9</v>
      </c>
      <c r="E203" s="134"/>
      <c r="F203" s="134">
        <v>9</v>
      </c>
      <c r="G203" s="100" t="s">
        <v>422</v>
      </c>
      <c r="H203" s="97" t="s">
        <v>82</v>
      </c>
      <c r="I203" s="97"/>
      <c r="J203" s="97"/>
      <c r="K203" s="117"/>
      <c r="L203" s="100"/>
      <c r="M203" s="138"/>
      <c r="N203" s="116"/>
      <c r="O203" s="100"/>
      <c r="P203" s="116"/>
      <c r="Q203" s="116"/>
      <c r="R203" s="116"/>
      <c r="S203" s="116"/>
      <c r="T203" s="116"/>
      <c r="U203" s="116"/>
      <c r="V203" s="116"/>
      <c r="W203" s="116"/>
      <c r="X203" s="116"/>
    </row>
    <row r="204" s="51" customFormat="1" ht="30" hidden="1" customHeight="1" spans="1:24">
      <c r="A204" s="95"/>
      <c r="B204" s="131" t="s">
        <v>98</v>
      </c>
      <c r="C204" s="97" t="s">
        <v>137</v>
      </c>
      <c r="D204" s="134">
        <v>10</v>
      </c>
      <c r="E204" s="134"/>
      <c r="F204" s="134">
        <v>10</v>
      </c>
      <c r="G204" s="100" t="s">
        <v>423</v>
      </c>
      <c r="H204" s="97" t="s">
        <v>297</v>
      </c>
      <c r="I204" s="97"/>
      <c r="J204" s="97"/>
      <c r="K204" s="117"/>
      <c r="L204" s="100"/>
      <c r="M204" s="138"/>
      <c r="N204" s="116"/>
      <c r="O204" s="100"/>
      <c r="P204" s="116"/>
      <c r="Q204" s="116"/>
      <c r="R204" s="116"/>
      <c r="S204" s="116"/>
      <c r="T204" s="116"/>
      <c r="U204" s="116"/>
      <c r="V204" s="116"/>
      <c r="W204" s="116"/>
      <c r="X204" s="116"/>
    </row>
    <row r="205" s="51" customFormat="1" ht="25.05" customHeight="1" spans="1:24">
      <c r="A205" s="95"/>
      <c r="B205" s="131" t="s">
        <v>365</v>
      </c>
      <c r="C205" s="97" t="s">
        <v>137</v>
      </c>
      <c r="D205" s="134">
        <v>5</v>
      </c>
      <c r="E205" s="134"/>
      <c r="F205" s="134">
        <v>5</v>
      </c>
      <c r="G205" s="100" t="s">
        <v>424</v>
      </c>
      <c r="H205" s="97" t="s">
        <v>111</v>
      </c>
      <c r="I205" s="97"/>
      <c r="J205" s="97"/>
      <c r="K205" s="117"/>
      <c r="L205" s="100"/>
      <c r="M205" s="138"/>
      <c r="N205" s="116"/>
      <c r="O205" s="100"/>
      <c r="P205" s="116"/>
      <c r="Q205" s="116"/>
      <c r="R205" s="116"/>
      <c r="S205" s="116"/>
      <c r="T205" s="116"/>
      <c r="U205" s="116"/>
      <c r="V205" s="116"/>
      <c r="W205" s="116"/>
      <c r="X205" s="116"/>
    </row>
    <row r="206" s="51" customFormat="1" ht="30" hidden="1" customHeight="1" spans="1:24">
      <c r="A206" s="95"/>
      <c r="B206" s="131" t="s">
        <v>367</v>
      </c>
      <c r="C206" s="97" t="s">
        <v>137</v>
      </c>
      <c r="D206" s="134">
        <v>10</v>
      </c>
      <c r="E206" s="134"/>
      <c r="F206" s="134">
        <v>10</v>
      </c>
      <c r="G206" s="100" t="s">
        <v>425</v>
      </c>
      <c r="H206" s="97" t="s">
        <v>117</v>
      </c>
      <c r="I206" s="97"/>
      <c r="J206" s="97"/>
      <c r="K206" s="117"/>
      <c r="L206" s="100"/>
      <c r="M206" s="138"/>
      <c r="N206" s="116"/>
      <c r="O206" s="100"/>
      <c r="P206" s="113"/>
      <c r="Q206" s="113"/>
      <c r="R206" s="116"/>
      <c r="S206" s="116"/>
      <c r="T206" s="116"/>
      <c r="U206" s="116"/>
      <c r="V206" s="116"/>
      <c r="W206" s="116"/>
      <c r="X206" s="116"/>
    </row>
    <row r="207" ht="19.05" customHeight="1" spans="1:24">
      <c r="A207" s="89" t="s">
        <v>195</v>
      </c>
      <c r="B207" s="90" t="s">
        <v>426</v>
      </c>
      <c r="C207" s="85"/>
      <c r="D207" s="87"/>
      <c r="E207" s="87"/>
      <c r="F207" s="87"/>
      <c r="G207" s="94"/>
      <c r="H207" s="94"/>
      <c r="I207" s="85"/>
      <c r="J207" s="94"/>
      <c r="K207" s="94"/>
      <c r="L207" s="94"/>
      <c r="M207" s="94"/>
      <c r="N207" s="113"/>
      <c r="O207" s="94"/>
      <c r="P207" s="113"/>
      <c r="Q207" s="113"/>
      <c r="R207" s="113"/>
      <c r="S207" s="113"/>
      <c r="T207" s="113"/>
      <c r="U207" s="113"/>
      <c r="V207" s="113"/>
      <c r="W207" s="113"/>
      <c r="X207" s="113"/>
    </row>
    <row r="208" ht="30" hidden="1" customHeight="1" spans="1:24">
      <c r="A208" s="85">
        <v>117</v>
      </c>
      <c r="B208" s="86" t="s">
        <v>427</v>
      </c>
      <c r="C208" s="135" t="s">
        <v>428</v>
      </c>
      <c r="D208" s="87">
        <f t="shared" ref="D208:D209" si="6">E208+F208</f>
        <v>5.93</v>
      </c>
      <c r="E208" s="87"/>
      <c r="F208" s="87">
        <v>5.93</v>
      </c>
      <c r="G208" s="94" t="s">
        <v>159</v>
      </c>
      <c r="H208" s="88" t="s">
        <v>82</v>
      </c>
      <c r="I208" s="85" t="s">
        <v>429</v>
      </c>
      <c r="J208" s="94" t="s">
        <v>430</v>
      </c>
      <c r="K208" s="112" t="s">
        <v>83</v>
      </c>
      <c r="L208" s="94" t="s">
        <v>112</v>
      </c>
      <c r="M208" s="113"/>
      <c r="N208" s="113"/>
      <c r="O208" s="94"/>
      <c r="P208" s="113"/>
      <c r="Q208" s="113"/>
      <c r="R208" s="113"/>
      <c r="S208" s="113"/>
      <c r="T208" s="113"/>
      <c r="U208" s="113"/>
      <c r="V208" s="113"/>
      <c r="W208" s="113"/>
      <c r="X208" s="113"/>
    </row>
    <row r="209" ht="40.2" hidden="1" customHeight="1" spans="1:24">
      <c r="A209" s="94">
        <v>118</v>
      </c>
      <c r="B209" s="86" t="s">
        <v>431</v>
      </c>
      <c r="C209" s="135" t="s">
        <v>428</v>
      </c>
      <c r="D209" s="87">
        <f t="shared" si="6"/>
        <v>2.87</v>
      </c>
      <c r="E209" s="87"/>
      <c r="F209" s="87">
        <v>2.87</v>
      </c>
      <c r="G209" s="94" t="s">
        <v>432</v>
      </c>
      <c r="H209" s="94" t="s">
        <v>73</v>
      </c>
      <c r="I209" s="85"/>
      <c r="J209" s="94"/>
      <c r="K209" s="112" t="s">
        <v>433</v>
      </c>
      <c r="L209" s="94" t="s">
        <v>112</v>
      </c>
      <c r="M209" s="113"/>
      <c r="N209" s="113"/>
      <c r="O209" s="94"/>
      <c r="P209" s="113"/>
      <c r="Q209" s="113"/>
      <c r="R209" s="113"/>
      <c r="S209" s="113"/>
      <c r="T209" s="113"/>
      <c r="U209" s="113"/>
      <c r="V209" s="113"/>
      <c r="W209" s="113"/>
      <c r="X209" s="113"/>
    </row>
    <row r="210" ht="19.5" hidden="1" customHeight="1" spans="1:24">
      <c r="A210" s="85">
        <v>119</v>
      </c>
      <c r="B210" s="86" t="s">
        <v>434</v>
      </c>
      <c r="C210" s="93" t="s">
        <v>428</v>
      </c>
      <c r="D210" s="124">
        <v>3.83</v>
      </c>
      <c r="E210" s="114"/>
      <c r="F210" s="124">
        <v>3.83</v>
      </c>
      <c r="G210" s="94" t="s">
        <v>435</v>
      </c>
      <c r="H210" s="94" t="s">
        <v>73</v>
      </c>
      <c r="I210" s="94"/>
      <c r="J210" s="94"/>
      <c r="K210" s="112" t="s">
        <v>176</v>
      </c>
      <c r="L210" s="114"/>
      <c r="M210" s="94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</row>
    <row r="211" ht="19.5" hidden="1" customHeight="1" spans="1:24">
      <c r="A211" s="94">
        <v>120</v>
      </c>
      <c r="B211" s="86" t="s">
        <v>436</v>
      </c>
      <c r="C211" s="93" t="s">
        <v>428</v>
      </c>
      <c r="D211" s="124">
        <v>4.35</v>
      </c>
      <c r="E211" s="114"/>
      <c r="F211" s="124">
        <v>4.35</v>
      </c>
      <c r="G211" s="94" t="s">
        <v>437</v>
      </c>
      <c r="H211" s="94" t="s">
        <v>73</v>
      </c>
      <c r="I211" s="94"/>
      <c r="J211" s="94"/>
      <c r="K211" s="112" t="s">
        <v>176</v>
      </c>
      <c r="L211" s="114"/>
      <c r="M211" s="94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</row>
    <row r="212" ht="19.05" customHeight="1" spans="1:24">
      <c r="A212" s="85">
        <v>121</v>
      </c>
      <c r="B212" s="86" t="s">
        <v>438</v>
      </c>
      <c r="C212" s="93" t="s">
        <v>428</v>
      </c>
      <c r="D212" s="124">
        <v>44.08</v>
      </c>
      <c r="E212" s="114"/>
      <c r="F212" s="124">
        <v>44.08</v>
      </c>
      <c r="G212" s="94" t="s">
        <v>439</v>
      </c>
      <c r="H212" s="94" t="s">
        <v>355</v>
      </c>
      <c r="I212" s="94"/>
      <c r="J212" s="94"/>
      <c r="K212" s="112" t="s">
        <v>176</v>
      </c>
      <c r="L212" s="114"/>
      <c r="M212" s="94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</row>
    <row r="213" s="51" customFormat="1" ht="19.5" hidden="1" customHeight="1" spans="1:24">
      <c r="A213" s="100"/>
      <c r="B213" s="96" t="s">
        <v>438</v>
      </c>
      <c r="C213" s="97" t="s">
        <v>428</v>
      </c>
      <c r="D213" s="136">
        <v>5</v>
      </c>
      <c r="E213" s="115"/>
      <c r="F213" s="136">
        <v>5</v>
      </c>
      <c r="G213" s="100" t="s">
        <v>440</v>
      </c>
      <c r="H213" s="100" t="s">
        <v>73</v>
      </c>
      <c r="I213" s="100"/>
      <c r="J213" s="100"/>
      <c r="K213" s="117"/>
      <c r="L213" s="115"/>
      <c r="M213" s="100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</row>
    <row r="214" s="51" customFormat="1" ht="19.5" hidden="1" customHeight="1" spans="1:24">
      <c r="A214" s="100"/>
      <c r="B214" s="96" t="s">
        <v>438</v>
      </c>
      <c r="C214" s="97" t="s">
        <v>428</v>
      </c>
      <c r="D214" s="136">
        <v>10</v>
      </c>
      <c r="E214" s="115"/>
      <c r="F214" s="136">
        <v>10</v>
      </c>
      <c r="G214" s="100" t="s">
        <v>441</v>
      </c>
      <c r="H214" s="100" t="s">
        <v>82</v>
      </c>
      <c r="I214" s="100"/>
      <c r="J214" s="100"/>
      <c r="K214" s="117"/>
      <c r="L214" s="115"/>
      <c r="M214" s="100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</row>
    <row r="215" s="51" customFormat="1" ht="19.5" hidden="1" customHeight="1" spans="1:24">
      <c r="A215" s="100"/>
      <c r="B215" s="96" t="s">
        <v>438</v>
      </c>
      <c r="C215" s="97" t="s">
        <v>428</v>
      </c>
      <c r="D215" s="136">
        <v>10</v>
      </c>
      <c r="E215" s="115"/>
      <c r="F215" s="136">
        <v>10</v>
      </c>
      <c r="G215" s="100" t="s">
        <v>441</v>
      </c>
      <c r="H215" s="100" t="s">
        <v>82</v>
      </c>
      <c r="I215" s="100"/>
      <c r="J215" s="100"/>
      <c r="K215" s="117"/>
      <c r="L215" s="115"/>
      <c r="M215" s="100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</row>
    <row r="216" s="51" customFormat="1" ht="19.05" customHeight="1" spans="1:24">
      <c r="A216" s="100"/>
      <c r="B216" s="96" t="s">
        <v>438</v>
      </c>
      <c r="C216" s="97" t="s">
        <v>428</v>
      </c>
      <c r="D216" s="136">
        <v>7.98</v>
      </c>
      <c r="E216" s="115"/>
      <c r="F216" s="136">
        <v>7.98</v>
      </c>
      <c r="G216" s="100" t="s">
        <v>338</v>
      </c>
      <c r="H216" s="100" t="s">
        <v>111</v>
      </c>
      <c r="I216" s="100"/>
      <c r="J216" s="100"/>
      <c r="K216" s="117"/>
      <c r="L216" s="115"/>
      <c r="M216" s="100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</row>
    <row r="217" s="51" customFormat="1" ht="19.05" customHeight="1" spans="1:24">
      <c r="A217" s="100"/>
      <c r="B217" s="96" t="s">
        <v>438</v>
      </c>
      <c r="C217" s="97" t="s">
        <v>428</v>
      </c>
      <c r="D217" s="136">
        <v>11.1</v>
      </c>
      <c r="E217" s="115"/>
      <c r="F217" s="136">
        <v>11.1</v>
      </c>
      <c r="G217" s="100" t="s">
        <v>203</v>
      </c>
      <c r="H217" s="100" t="s">
        <v>111</v>
      </c>
      <c r="I217" s="100"/>
      <c r="J217" s="100"/>
      <c r="K217" s="117"/>
      <c r="L217" s="115"/>
      <c r="M217" s="100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</row>
    <row r="218" ht="19.05" customHeight="1" spans="1:24">
      <c r="A218" s="89" t="s">
        <v>195</v>
      </c>
      <c r="B218" s="90" t="s">
        <v>442</v>
      </c>
      <c r="C218" s="85"/>
      <c r="D218" s="87"/>
      <c r="E218" s="87"/>
      <c r="F218" s="87"/>
      <c r="G218" s="94"/>
      <c r="H218" s="88"/>
      <c r="I218" s="85"/>
      <c r="J218" s="94"/>
      <c r="K218" s="112"/>
      <c r="L218" s="94"/>
      <c r="M218" s="113"/>
      <c r="N218" s="113"/>
      <c r="O218" s="94"/>
      <c r="P218" s="113"/>
      <c r="Q218" s="113"/>
      <c r="R218" s="113"/>
      <c r="S218" s="113"/>
      <c r="T218" s="113"/>
      <c r="U218" s="113"/>
      <c r="V218" s="113"/>
      <c r="W218" s="113"/>
      <c r="X218" s="113"/>
    </row>
    <row r="219" ht="29.4" hidden="1" customHeight="1" spans="1:24">
      <c r="A219" s="85">
        <v>122</v>
      </c>
      <c r="B219" s="86" t="s">
        <v>443</v>
      </c>
      <c r="C219" s="85" t="s">
        <v>89</v>
      </c>
      <c r="D219" s="87">
        <f>F219</f>
        <v>3.62</v>
      </c>
      <c r="E219" s="87"/>
      <c r="F219" s="87">
        <v>3.62</v>
      </c>
      <c r="G219" s="94" t="s">
        <v>55</v>
      </c>
      <c r="H219" s="94" t="s">
        <v>79</v>
      </c>
      <c r="I219" s="85"/>
      <c r="J219" s="94"/>
      <c r="K219" s="112" t="s">
        <v>83</v>
      </c>
      <c r="L219" s="94" t="s">
        <v>112</v>
      </c>
      <c r="M219" s="113"/>
      <c r="N219" s="113"/>
      <c r="O219" s="94"/>
      <c r="P219" s="113"/>
      <c r="Q219" s="113"/>
      <c r="R219" s="113"/>
      <c r="S219" s="113"/>
      <c r="T219" s="113"/>
      <c r="U219" s="113"/>
      <c r="V219" s="113"/>
      <c r="W219" s="113"/>
      <c r="X219" s="113"/>
    </row>
    <row r="220" ht="30" hidden="1" customHeight="1" spans="1:24">
      <c r="A220" s="85">
        <v>123</v>
      </c>
      <c r="B220" s="86" t="s">
        <v>444</v>
      </c>
      <c r="C220" s="85" t="s">
        <v>89</v>
      </c>
      <c r="D220" s="87">
        <v>14.37</v>
      </c>
      <c r="E220" s="87"/>
      <c r="F220" s="87">
        <v>14.37</v>
      </c>
      <c r="G220" s="94" t="s">
        <v>445</v>
      </c>
      <c r="H220" s="94" t="s">
        <v>79</v>
      </c>
      <c r="I220" s="85"/>
      <c r="J220" s="94"/>
      <c r="K220" s="112" t="s">
        <v>83</v>
      </c>
      <c r="L220" s="94" t="s">
        <v>112</v>
      </c>
      <c r="M220" s="113"/>
      <c r="N220" s="113"/>
      <c r="O220" s="94"/>
      <c r="P220" s="113"/>
      <c r="Q220" s="113"/>
      <c r="R220" s="113"/>
      <c r="S220" s="113"/>
      <c r="T220" s="113"/>
      <c r="U220" s="113"/>
      <c r="V220" s="113"/>
      <c r="W220" s="113"/>
      <c r="X220" s="113"/>
    </row>
    <row r="221" ht="25.05" customHeight="1" spans="1:24">
      <c r="A221" s="85">
        <v>124</v>
      </c>
      <c r="B221" s="86" t="s">
        <v>446</v>
      </c>
      <c r="C221" s="85" t="s">
        <v>89</v>
      </c>
      <c r="D221" s="87">
        <v>17.03</v>
      </c>
      <c r="E221" s="87"/>
      <c r="F221" s="87">
        <v>17.03</v>
      </c>
      <c r="G221" s="94" t="s">
        <v>447</v>
      </c>
      <c r="H221" s="88" t="s">
        <v>111</v>
      </c>
      <c r="I221" s="85"/>
      <c r="J221" s="94"/>
      <c r="K221" s="112" t="s">
        <v>83</v>
      </c>
      <c r="L221" s="94" t="s">
        <v>112</v>
      </c>
      <c r="M221" s="113"/>
      <c r="N221" s="113"/>
      <c r="O221" s="94"/>
      <c r="P221" s="113"/>
      <c r="Q221" s="113"/>
      <c r="R221" s="113"/>
      <c r="S221" s="113"/>
      <c r="T221" s="113"/>
      <c r="U221" s="113"/>
      <c r="V221" s="113"/>
      <c r="W221" s="113"/>
      <c r="X221" s="113"/>
    </row>
    <row r="222" ht="30" hidden="1" customHeight="1" spans="1:24">
      <c r="A222" s="85">
        <v>125</v>
      </c>
      <c r="B222" s="86" t="s">
        <v>448</v>
      </c>
      <c r="C222" s="85" t="s">
        <v>89</v>
      </c>
      <c r="D222" s="87">
        <v>4.28</v>
      </c>
      <c r="E222" s="87"/>
      <c r="F222" s="87">
        <v>4.28</v>
      </c>
      <c r="G222" s="94" t="s">
        <v>449</v>
      </c>
      <c r="H222" s="94" t="s">
        <v>117</v>
      </c>
      <c r="I222" s="85"/>
      <c r="J222" s="94"/>
      <c r="K222" s="112" t="s">
        <v>83</v>
      </c>
      <c r="L222" s="94" t="s">
        <v>112</v>
      </c>
      <c r="M222" s="113"/>
      <c r="N222" s="113"/>
      <c r="O222" s="94"/>
      <c r="P222" s="113"/>
      <c r="Q222" s="113"/>
      <c r="R222" s="113"/>
      <c r="S222" s="113"/>
      <c r="T222" s="113"/>
      <c r="U222" s="113"/>
      <c r="V222" s="113"/>
      <c r="W222" s="113"/>
      <c r="X222" s="113"/>
    </row>
    <row r="223" ht="30" hidden="1" customHeight="1" spans="1:24">
      <c r="A223" s="85">
        <v>126</v>
      </c>
      <c r="B223" s="86" t="s">
        <v>450</v>
      </c>
      <c r="C223" s="85" t="s">
        <v>89</v>
      </c>
      <c r="D223" s="87">
        <v>14.02</v>
      </c>
      <c r="E223" s="87"/>
      <c r="F223" s="87">
        <v>14.02</v>
      </c>
      <c r="G223" s="94" t="s">
        <v>451</v>
      </c>
      <c r="H223" s="88" t="s">
        <v>82</v>
      </c>
      <c r="I223" s="85"/>
      <c r="J223" s="94"/>
      <c r="K223" s="112" t="s">
        <v>83</v>
      </c>
      <c r="L223" s="94" t="s">
        <v>112</v>
      </c>
      <c r="M223" s="113"/>
      <c r="N223" s="113"/>
      <c r="O223" s="94"/>
      <c r="P223" s="113"/>
      <c r="Q223" s="113"/>
      <c r="R223" s="113"/>
      <c r="S223" s="113"/>
      <c r="T223" s="113"/>
      <c r="U223" s="113"/>
      <c r="V223" s="113"/>
      <c r="W223" s="113"/>
      <c r="X223" s="113"/>
    </row>
    <row r="224" ht="18.9" hidden="1" customHeight="1" spans="1:24">
      <c r="A224" s="89" t="s">
        <v>195</v>
      </c>
      <c r="B224" s="90" t="s">
        <v>130</v>
      </c>
      <c r="C224" s="85"/>
      <c r="D224" s="87"/>
      <c r="E224" s="87"/>
      <c r="F224" s="87"/>
      <c r="G224" s="94"/>
      <c r="H224" s="94"/>
      <c r="I224" s="85"/>
      <c r="J224" s="94"/>
      <c r="K224" s="112"/>
      <c r="L224" s="94"/>
      <c r="M224" s="113"/>
      <c r="N224" s="113"/>
      <c r="O224" s="94"/>
      <c r="P224" s="113"/>
      <c r="Q224" s="113"/>
      <c r="R224" s="113"/>
      <c r="S224" s="113"/>
      <c r="T224" s="113"/>
      <c r="U224" s="113"/>
      <c r="V224" s="113"/>
      <c r="W224" s="113"/>
      <c r="X224" s="113"/>
    </row>
    <row r="225" ht="30" hidden="1" customHeight="1" spans="1:24">
      <c r="A225" s="85">
        <v>127</v>
      </c>
      <c r="B225" s="86" t="s">
        <v>452</v>
      </c>
      <c r="C225" s="85" t="s">
        <v>131</v>
      </c>
      <c r="D225" s="87">
        <f>E225+F225</f>
        <v>13.15</v>
      </c>
      <c r="E225" s="87"/>
      <c r="F225" s="87">
        <f>12.47+0.68</f>
        <v>13.15</v>
      </c>
      <c r="G225" s="94" t="s">
        <v>453</v>
      </c>
      <c r="H225" s="88" t="s">
        <v>76</v>
      </c>
      <c r="I225" s="85"/>
      <c r="J225" s="94"/>
      <c r="K225" s="112" t="s">
        <v>83</v>
      </c>
      <c r="L225" s="94" t="s">
        <v>112</v>
      </c>
      <c r="M225" s="113"/>
      <c r="N225" s="113"/>
      <c r="O225" s="94"/>
      <c r="P225" s="113"/>
      <c r="Q225" s="113"/>
      <c r="R225" s="113"/>
      <c r="S225" s="113"/>
      <c r="T225" s="113"/>
      <c r="U225" s="113"/>
      <c r="V225" s="113"/>
      <c r="W225" s="113"/>
      <c r="X225" s="113"/>
    </row>
    <row r="226" ht="30" hidden="1" customHeight="1" spans="1:24">
      <c r="A226" s="85">
        <v>128</v>
      </c>
      <c r="B226" s="86" t="s">
        <v>454</v>
      </c>
      <c r="C226" s="85" t="s">
        <v>131</v>
      </c>
      <c r="D226" s="87">
        <v>0.66</v>
      </c>
      <c r="E226" s="87"/>
      <c r="F226" s="87">
        <v>0.66</v>
      </c>
      <c r="G226" s="94" t="s">
        <v>190</v>
      </c>
      <c r="H226" s="88" t="s">
        <v>76</v>
      </c>
      <c r="I226" s="85">
        <v>31</v>
      </c>
      <c r="J226" s="94">
        <v>999</v>
      </c>
      <c r="K226" s="112" t="s">
        <v>83</v>
      </c>
      <c r="L226" s="94" t="s">
        <v>66</v>
      </c>
      <c r="M226" s="113"/>
      <c r="N226" s="113"/>
      <c r="O226" s="94"/>
      <c r="P226" s="113"/>
      <c r="Q226" s="113"/>
      <c r="R226" s="113"/>
      <c r="S226" s="113"/>
      <c r="T226" s="113"/>
      <c r="U226" s="113"/>
      <c r="V226" s="113"/>
      <c r="W226" s="113"/>
      <c r="X226" s="113"/>
    </row>
    <row r="227" ht="30" hidden="1" customHeight="1" spans="1:24">
      <c r="A227" s="85">
        <v>129</v>
      </c>
      <c r="B227" s="86" t="s">
        <v>455</v>
      </c>
      <c r="C227" s="85" t="s">
        <v>131</v>
      </c>
      <c r="D227" s="87">
        <v>9.8</v>
      </c>
      <c r="E227" s="87"/>
      <c r="F227" s="87">
        <v>9.8</v>
      </c>
      <c r="G227" s="94" t="s">
        <v>159</v>
      </c>
      <c r="H227" s="94" t="s">
        <v>73</v>
      </c>
      <c r="I227" s="85">
        <v>16</v>
      </c>
      <c r="J227" s="94"/>
      <c r="K227" s="112" t="s">
        <v>456</v>
      </c>
      <c r="L227" s="94" t="s">
        <v>66</v>
      </c>
      <c r="M227" s="113"/>
      <c r="N227" s="113"/>
      <c r="O227" s="94"/>
      <c r="P227" s="113"/>
      <c r="Q227" s="113"/>
      <c r="R227" s="113"/>
      <c r="S227" s="113"/>
      <c r="T227" s="113"/>
      <c r="U227" s="113"/>
      <c r="V227" s="113"/>
      <c r="W227" s="113"/>
      <c r="X227" s="113"/>
    </row>
    <row r="228" ht="84" hidden="1" spans="1:24">
      <c r="A228" s="85">
        <v>130</v>
      </c>
      <c r="B228" s="86" t="s">
        <v>457</v>
      </c>
      <c r="C228" s="85" t="s">
        <v>458</v>
      </c>
      <c r="D228" s="87">
        <v>75.44</v>
      </c>
      <c r="E228" s="87"/>
      <c r="F228" s="87">
        <v>75.44</v>
      </c>
      <c r="G228" s="94" t="s">
        <v>459</v>
      </c>
      <c r="H228" s="94" t="s">
        <v>105</v>
      </c>
      <c r="I228" s="94"/>
      <c r="J228" s="94"/>
      <c r="K228" s="112" t="s">
        <v>460</v>
      </c>
      <c r="L228" s="94" t="s">
        <v>66</v>
      </c>
      <c r="M228" s="113"/>
      <c r="N228" s="113"/>
      <c r="O228" s="94"/>
      <c r="P228" s="113"/>
      <c r="Q228" s="113"/>
      <c r="R228" s="113"/>
      <c r="S228" s="113"/>
      <c r="T228" s="113"/>
      <c r="U228" s="113"/>
      <c r="V228" s="113"/>
      <c r="W228" s="113"/>
      <c r="X228" s="113"/>
    </row>
    <row r="229" ht="30" hidden="1" customHeight="1" spans="1:24">
      <c r="A229" s="85">
        <v>131</v>
      </c>
      <c r="B229" s="86" t="s">
        <v>461</v>
      </c>
      <c r="C229" s="85" t="s">
        <v>131</v>
      </c>
      <c r="D229" s="87">
        <v>0.07</v>
      </c>
      <c r="E229" s="87"/>
      <c r="F229" s="87">
        <v>0.07</v>
      </c>
      <c r="G229" s="94" t="s">
        <v>270</v>
      </c>
      <c r="H229" s="88" t="s">
        <v>76</v>
      </c>
      <c r="I229" s="85"/>
      <c r="J229" s="94"/>
      <c r="K229" s="112" t="s">
        <v>462</v>
      </c>
      <c r="L229" s="94" t="s">
        <v>112</v>
      </c>
      <c r="M229" s="113"/>
      <c r="N229" s="113"/>
      <c r="O229" s="94"/>
      <c r="P229" s="113"/>
      <c r="Q229" s="113"/>
      <c r="R229" s="113"/>
      <c r="S229" s="113"/>
      <c r="T229" s="113"/>
      <c r="U229" s="113"/>
      <c r="V229" s="113"/>
      <c r="W229" s="113"/>
      <c r="X229" s="113"/>
    </row>
    <row r="230" ht="30" hidden="1" customHeight="1" spans="1:24">
      <c r="A230" s="85">
        <v>132</v>
      </c>
      <c r="B230" s="86" t="s">
        <v>463</v>
      </c>
      <c r="C230" s="85" t="s">
        <v>131</v>
      </c>
      <c r="D230" s="87">
        <v>42.58</v>
      </c>
      <c r="E230" s="87"/>
      <c r="F230" s="87">
        <v>42.58</v>
      </c>
      <c r="G230" s="88" t="s">
        <v>464</v>
      </c>
      <c r="H230" s="88" t="s">
        <v>56</v>
      </c>
      <c r="I230" s="85"/>
      <c r="J230" s="94"/>
      <c r="K230" s="112" t="s">
        <v>83</v>
      </c>
      <c r="L230" s="94" t="s">
        <v>112</v>
      </c>
      <c r="M230" s="113"/>
      <c r="N230" s="113"/>
      <c r="O230" s="94"/>
      <c r="P230" s="113"/>
      <c r="Q230" s="113"/>
      <c r="R230" s="113"/>
      <c r="S230" s="113"/>
      <c r="T230" s="113"/>
      <c r="U230" s="113"/>
      <c r="V230" s="113"/>
      <c r="W230" s="113"/>
      <c r="X230" s="113"/>
    </row>
    <row r="231" ht="30" hidden="1" customHeight="1" spans="1:24">
      <c r="A231" s="85">
        <v>133</v>
      </c>
      <c r="B231" s="86" t="s">
        <v>465</v>
      </c>
      <c r="C231" s="85" t="s">
        <v>131</v>
      </c>
      <c r="D231" s="87">
        <v>36.45</v>
      </c>
      <c r="E231" s="87"/>
      <c r="F231" s="87">
        <v>36.45</v>
      </c>
      <c r="G231" s="94" t="s">
        <v>466</v>
      </c>
      <c r="H231" s="94" t="s">
        <v>73</v>
      </c>
      <c r="I231" s="85"/>
      <c r="J231" s="94"/>
      <c r="K231" s="112" t="s">
        <v>83</v>
      </c>
      <c r="L231" s="94" t="s">
        <v>112</v>
      </c>
      <c r="M231" s="113"/>
      <c r="N231" s="113"/>
      <c r="O231" s="94"/>
      <c r="P231" s="113"/>
      <c r="Q231" s="113"/>
      <c r="R231" s="113"/>
      <c r="S231" s="113"/>
      <c r="T231" s="113"/>
      <c r="U231" s="113"/>
      <c r="V231" s="113"/>
      <c r="W231" s="113"/>
      <c r="X231" s="113"/>
    </row>
    <row r="232" ht="39.9" hidden="1" customHeight="1" spans="1:24">
      <c r="A232" s="85">
        <v>134</v>
      </c>
      <c r="B232" s="86" t="s">
        <v>467</v>
      </c>
      <c r="C232" s="85" t="s">
        <v>131</v>
      </c>
      <c r="D232" s="87">
        <v>34.97</v>
      </c>
      <c r="E232" s="87"/>
      <c r="F232" s="87">
        <v>34.97</v>
      </c>
      <c r="G232" s="94" t="s">
        <v>468</v>
      </c>
      <c r="H232" s="128" t="s">
        <v>168</v>
      </c>
      <c r="I232" s="85"/>
      <c r="J232" s="94"/>
      <c r="K232" s="112" t="s">
        <v>83</v>
      </c>
      <c r="L232" s="94" t="s">
        <v>112</v>
      </c>
      <c r="M232" s="113"/>
      <c r="N232" s="113"/>
      <c r="O232" s="94"/>
      <c r="P232" s="113"/>
      <c r="Q232" s="113"/>
      <c r="R232" s="113"/>
      <c r="S232" s="113"/>
      <c r="T232" s="113"/>
      <c r="U232" s="113"/>
      <c r="V232" s="113"/>
      <c r="W232" s="113"/>
      <c r="X232" s="113"/>
    </row>
    <row r="233" ht="40.2" hidden="1" customHeight="1" spans="1:24">
      <c r="A233" s="85">
        <v>135</v>
      </c>
      <c r="B233" s="86" t="s">
        <v>469</v>
      </c>
      <c r="C233" s="85" t="s">
        <v>131</v>
      </c>
      <c r="D233" s="87">
        <v>26.54</v>
      </c>
      <c r="E233" s="87"/>
      <c r="F233" s="87">
        <v>26.54</v>
      </c>
      <c r="G233" s="94" t="s">
        <v>470</v>
      </c>
      <c r="H233" s="88" t="s">
        <v>76</v>
      </c>
      <c r="I233" s="85"/>
      <c r="J233" s="94"/>
      <c r="K233" s="112" t="s">
        <v>83</v>
      </c>
      <c r="L233" s="94" t="s">
        <v>112</v>
      </c>
      <c r="M233" s="113"/>
      <c r="N233" s="113"/>
      <c r="O233" s="94"/>
      <c r="P233" s="113"/>
      <c r="Q233" s="113"/>
      <c r="R233" s="113"/>
      <c r="S233" s="113"/>
      <c r="T233" s="113"/>
      <c r="U233" s="113"/>
      <c r="V233" s="113"/>
      <c r="W233" s="113"/>
      <c r="X233" s="113"/>
    </row>
    <row r="234" ht="39.9" hidden="1" customHeight="1" spans="1:24">
      <c r="A234" s="85">
        <v>136</v>
      </c>
      <c r="B234" s="86" t="s">
        <v>471</v>
      </c>
      <c r="C234" s="85" t="s">
        <v>131</v>
      </c>
      <c r="D234" s="87">
        <v>43.3</v>
      </c>
      <c r="E234" s="87"/>
      <c r="F234" s="87">
        <v>43.3</v>
      </c>
      <c r="G234" s="94" t="s">
        <v>472</v>
      </c>
      <c r="H234" s="94" t="s">
        <v>70</v>
      </c>
      <c r="I234" s="85"/>
      <c r="J234" s="94"/>
      <c r="K234" s="112" t="s">
        <v>83</v>
      </c>
      <c r="L234" s="94" t="s">
        <v>112</v>
      </c>
      <c r="M234" s="113"/>
      <c r="N234" s="113"/>
      <c r="O234" s="94"/>
      <c r="P234" s="113"/>
      <c r="Q234" s="113"/>
      <c r="R234" s="113"/>
      <c r="S234" s="113"/>
      <c r="T234" s="113"/>
      <c r="U234" s="113"/>
      <c r="V234" s="113"/>
      <c r="W234" s="113"/>
      <c r="X234" s="113"/>
    </row>
    <row r="235" ht="30" hidden="1" customHeight="1" spans="1:24">
      <c r="A235" s="85">
        <v>137</v>
      </c>
      <c r="B235" s="86" t="s">
        <v>473</v>
      </c>
      <c r="C235" s="85" t="s">
        <v>131</v>
      </c>
      <c r="D235" s="87">
        <v>39.88</v>
      </c>
      <c r="E235" s="87"/>
      <c r="F235" s="87">
        <v>39.88</v>
      </c>
      <c r="G235" s="94" t="s">
        <v>474</v>
      </c>
      <c r="H235" s="94" t="s">
        <v>105</v>
      </c>
      <c r="I235" s="85"/>
      <c r="J235" s="94"/>
      <c r="K235" s="112" t="s">
        <v>83</v>
      </c>
      <c r="L235" s="94" t="s">
        <v>112</v>
      </c>
      <c r="M235" s="113"/>
      <c r="N235" s="113"/>
      <c r="O235" s="94"/>
      <c r="P235" s="113"/>
      <c r="Q235" s="113"/>
      <c r="R235" s="113"/>
      <c r="S235" s="113"/>
      <c r="T235" s="113"/>
      <c r="U235" s="113"/>
      <c r="V235" s="113"/>
      <c r="W235" s="113"/>
      <c r="X235" s="113"/>
    </row>
    <row r="236" ht="29.55" hidden="1" customHeight="1" spans="1:24">
      <c r="A236" s="85">
        <v>138</v>
      </c>
      <c r="B236" s="86" t="s">
        <v>475</v>
      </c>
      <c r="C236" s="85" t="s">
        <v>131</v>
      </c>
      <c r="D236" s="87">
        <v>50</v>
      </c>
      <c r="E236" s="87"/>
      <c r="F236" s="87">
        <v>50</v>
      </c>
      <c r="G236" s="94" t="s">
        <v>476</v>
      </c>
      <c r="H236" s="94" t="s">
        <v>477</v>
      </c>
      <c r="I236" s="85"/>
      <c r="J236" s="94"/>
      <c r="K236" s="112" t="s">
        <v>462</v>
      </c>
      <c r="L236" s="94" t="s">
        <v>112</v>
      </c>
      <c r="M236" s="113"/>
      <c r="N236" s="113"/>
      <c r="O236" s="94"/>
      <c r="P236" s="116"/>
      <c r="Q236" s="116"/>
      <c r="R236" s="113"/>
      <c r="S236" s="113"/>
      <c r="T236" s="113"/>
      <c r="U236" s="113"/>
      <c r="V236" s="113"/>
      <c r="W236" s="113"/>
      <c r="X236" s="113"/>
    </row>
    <row r="237" s="51" customFormat="1" ht="29.55" hidden="1" customHeight="1" spans="1:24">
      <c r="A237" s="95"/>
      <c r="B237" s="96" t="s">
        <v>189</v>
      </c>
      <c r="C237" s="95" t="s">
        <v>131</v>
      </c>
      <c r="D237" s="98">
        <v>8</v>
      </c>
      <c r="E237" s="98"/>
      <c r="F237" s="98">
        <v>8</v>
      </c>
      <c r="G237" s="100" t="s">
        <v>478</v>
      </c>
      <c r="H237" s="100" t="s">
        <v>56</v>
      </c>
      <c r="I237" s="95"/>
      <c r="J237" s="100"/>
      <c r="K237" s="117"/>
      <c r="L237" s="100"/>
      <c r="M237" s="116"/>
      <c r="N237" s="116"/>
      <c r="O237" s="100"/>
      <c r="P237" s="116"/>
      <c r="Q237" s="116"/>
      <c r="R237" s="116"/>
      <c r="S237" s="116"/>
      <c r="T237" s="116"/>
      <c r="U237" s="116"/>
      <c r="V237" s="116"/>
      <c r="W237" s="116"/>
      <c r="X237" s="116"/>
    </row>
    <row r="238" s="51" customFormat="1" ht="29.55" hidden="1" customHeight="1" spans="1:24">
      <c r="A238" s="95"/>
      <c r="B238" s="96" t="s">
        <v>71</v>
      </c>
      <c r="C238" s="95" t="s">
        <v>131</v>
      </c>
      <c r="D238" s="98">
        <v>8.5</v>
      </c>
      <c r="E238" s="98"/>
      <c r="F238" s="98">
        <v>8.5</v>
      </c>
      <c r="G238" s="100" t="s">
        <v>479</v>
      </c>
      <c r="H238" s="100" t="s">
        <v>73</v>
      </c>
      <c r="I238" s="95"/>
      <c r="J238" s="100"/>
      <c r="K238" s="117"/>
      <c r="L238" s="100"/>
      <c r="M238" s="116"/>
      <c r="N238" s="116"/>
      <c r="O238" s="100"/>
      <c r="P238" s="116"/>
      <c r="Q238" s="116"/>
      <c r="R238" s="116"/>
      <c r="S238" s="116"/>
      <c r="T238" s="116"/>
      <c r="U238" s="116"/>
      <c r="V238" s="116"/>
      <c r="W238" s="116"/>
      <c r="X238" s="116"/>
    </row>
    <row r="239" s="51" customFormat="1" ht="29.55" hidden="1" customHeight="1" spans="1:24">
      <c r="A239" s="95"/>
      <c r="B239" s="96" t="s">
        <v>166</v>
      </c>
      <c r="C239" s="95" t="s">
        <v>131</v>
      </c>
      <c r="D239" s="98">
        <v>8.5</v>
      </c>
      <c r="E239" s="98"/>
      <c r="F239" s="98">
        <v>8.5</v>
      </c>
      <c r="G239" s="100" t="s">
        <v>480</v>
      </c>
      <c r="H239" s="100" t="s">
        <v>168</v>
      </c>
      <c r="I239" s="95"/>
      <c r="J239" s="100"/>
      <c r="K239" s="117"/>
      <c r="L239" s="100"/>
      <c r="M239" s="116"/>
      <c r="N239" s="116"/>
      <c r="O239" s="100"/>
      <c r="P239" s="116"/>
      <c r="Q239" s="116"/>
      <c r="R239" s="116"/>
      <c r="S239" s="116"/>
      <c r="T239" s="116"/>
      <c r="U239" s="116"/>
      <c r="V239" s="116"/>
      <c r="W239" s="116"/>
      <c r="X239" s="116"/>
    </row>
    <row r="240" s="51" customFormat="1" ht="29.55" hidden="1" customHeight="1" spans="1:24">
      <c r="A240" s="95"/>
      <c r="B240" s="96" t="s">
        <v>74</v>
      </c>
      <c r="C240" s="95" t="s">
        <v>131</v>
      </c>
      <c r="D240" s="98">
        <v>8.5</v>
      </c>
      <c r="E240" s="98"/>
      <c r="F240" s="98">
        <v>8.5</v>
      </c>
      <c r="G240" s="100" t="s">
        <v>481</v>
      </c>
      <c r="H240" s="100" t="s">
        <v>76</v>
      </c>
      <c r="I240" s="95"/>
      <c r="J240" s="100"/>
      <c r="K240" s="117"/>
      <c r="L240" s="100"/>
      <c r="M240" s="116"/>
      <c r="N240" s="116"/>
      <c r="O240" s="100"/>
      <c r="P240" s="116"/>
      <c r="Q240" s="116"/>
      <c r="R240" s="116"/>
      <c r="S240" s="116"/>
      <c r="T240" s="116"/>
      <c r="U240" s="116"/>
      <c r="V240" s="116"/>
      <c r="W240" s="116"/>
      <c r="X240" s="116"/>
    </row>
    <row r="241" s="51" customFormat="1" ht="29.55" hidden="1" customHeight="1" spans="1:24">
      <c r="A241" s="95"/>
      <c r="B241" s="96" t="s">
        <v>68</v>
      </c>
      <c r="C241" s="95" t="s">
        <v>131</v>
      </c>
      <c r="D241" s="98">
        <v>8.5</v>
      </c>
      <c r="E241" s="98"/>
      <c r="F241" s="98">
        <v>8.5</v>
      </c>
      <c r="G241" s="100" t="s">
        <v>482</v>
      </c>
      <c r="H241" s="100" t="s">
        <v>70</v>
      </c>
      <c r="I241" s="95"/>
      <c r="J241" s="100"/>
      <c r="K241" s="117"/>
      <c r="L241" s="100"/>
      <c r="M241" s="116"/>
      <c r="N241" s="116"/>
      <c r="O241" s="100"/>
      <c r="P241" s="116"/>
      <c r="Q241" s="116"/>
      <c r="R241" s="116"/>
      <c r="S241" s="116"/>
      <c r="T241" s="116"/>
      <c r="U241" s="116"/>
      <c r="V241" s="116"/>
      <c r="W241" s="116"/>
      <c r="X241" s="116"/>
    </row>
    <row r="242" s="51" customFormat="1" ht="29.55" hidden="1" customHeight="1" spans="1:24">
      <c r="A242" s="95"/>
      <c r="B242" s="96" t="s">
        <v>103</v>
      </c>
      <c r="C242" s="95" t="s">
        <v>131</v>
      </c>
      <c r="D242" s="98">
        <v>8</v>
      </c>
      <c r="E242" s="98"/>
      <c r="F242" s="98">
        <v>8</v>
      </c>
      <c r="G242" s="100" t="s">
        <v>483</v>
      </c>
      <c r="H242" s="100" t="s">
        <v>105</v>
      </c>
      <c r="I242" s="95"/>
      <c r="J242" s="100"/>
      <c r="K242" s="117"/>
      <c r="L242" s="100"/>
      <c r="M242" s="116"/>
      <c r="N242" s="116"/>
      <c r="O242" s="100"/>
      <c r="P242" s="113"/>
      <c r="Q242" s="113"/>
      <c r="R242" s="116"/>
      <c r="S242" s="116"/>
      <c r="T242" s="116"/>
      <c r="U242" s="116"/>
      <c r="V242" s="116"/>
      <c r="W242" s="116"/>
      <c r="X242" s="116"/>
    </row>
    <row r="243" ht="19.05" customHeight="1" spans="1:24">
      <c r="A243" s="89" t="s">
        <v>195</v>
      </c>
      <c r="B243" s="90" t="s">
        <v>484</v>
      </c>
      <c r="C243" s="85"/>
      <c r="D243" s="87"/>
      <c r="E243" s="87"/>
      <c r="F243" s="87"/>
      <c r="G243" s="88"/>
      <c r="H243" s="88"/>
      <c r="I243" s="85"/>
      <c r="J243" s="94"/>
      <c r="K243" s="112"/>
      <c r="L243" s="94"/>
      <c r="M243" s="113"/>
      <c r="N243" s="113"/>
      <c r="O243" s="94"/>
      <c r="P243" s="113"/>
      <c r="Q243" s="113"/>
      <c r="R243" s="113"/>
      <c r="S243" s="113"/>
      <c r="T243" s="113"/>
      <c r="U243" s="113"/>
      <c r="V243" s="113"/>
      <c r="W243" s="113"/>
      <c r="X243" s="113"/>
    </row>
    <row r="244" ht="30" hidden="1" customHeight="1" spans="1:24">
      <c r="A244" s="85">
        <v>139</v>
      </c>
      <c r="B244" s="86" t="s">
        <v>485</v>
      </c>
      <c r="C244" s="85" t="s">
        <v>486</v>
      </c>
      <c r="D244" s="87">
        <f>E244+F244</f>
        <v>3</v>
      </c>
      <c r="E244" s="87"/>
      <c r="F244" s="127">
        <v>3</v>
      </c>
      <c r="G244" s="128" t="s">
        <v>487</v>
      </c>
      <c r="H244" s="88" t="s">
        <v>82</v>
      </c>
      <c r="I244" s="85">
        <v>20</v>
      </c>
      <c r="J244" s="94"/>
      <c r="K244" s="112" t="s">
        <v>83</v>
      </c>
      <c r="L244" s="94" t="s">
        <v>112</v>
      </c>
      <c r="M244" s="113"/>
      <c r="N244" s="113"/>
      <c r="O244" s="94"/>
      <c r="P244" s="113"/>
      <c r="Q244" s="113"/>
      <c r="R244" s="113"/>
      <c r="S244" s="113"/>
      <c r="T244" s="113"/>
      <c r="U244" s="113"/>
      <c r="V244" s="113"/>
      <c r="W244" s="113"/>
      <c r="X244" s="113"/>
    </row>
    <row r="245" ht="30" hidden="1" customHeight="1" spans="1:24">
      <c r="A245" s="85">
        <v>140</v>
      </c>
      <c r="B245" s="86" t="s">
        <v>488</v>
      </c>
      <c r="C245" s="85" t="s">
        <v>486</v>
      </c>
      <c r="D245" s="87">
        <f>E245+F245</f>
        <v>2.5</v>
      </c>
      <c r="E245" s="87"/>
      <c r="F245" s="87">
        <v>2.5</v>
      </c>
      <c r="G245" s="94" t="s">
        <v>159</v>
      </c>
      <c r="H245" s="94" t="s">
        <v>73</v>
      </c>
      <c r="I245" s="85"/>
      <c r="J245" s="94"/>
      <c r="K245" s="112" t="s">
        <v>83</v>
      </c>
      <c r="L245" s="94" t="s">
        <v>112</v>
      </c>
      <c r="M245" s="113">
        <v>2017</v>
      </c>
      <c r="N245" s="113"/>
      <c r="O245" s="94"/>
      <c r="P245" s="113"/>
      <c r="Q245" s="113"/>
      <c r="R245" s="113"/>
      <c r="S245" s="113"/>
      <c r="T245" s="113"/>
      <c r="U245" s="113"/>
      <c r="V245" s="113"/>
      <c r="W245" s="113"/>
      <c r="X245" s="113"/>
    </row>
    <row r="246" ht="36" hidden="1" spans="1:24">
      <c r="A246" s="85">
        <v>141</v>
      </c>
      <c r="B246" s="86" t="s">
        <v>489</v>
      </c>
      <c r="C246" s="85" t="s">
        <v>486</v>
      </c>
      <c r="D246" s="87">
        <v>0.96</v>
      </c>
      <c r="E246" s="87"/>
      <c r="F246" s="87">
        <v>0.96</v>
      </c>
      <c r="G246" s="94" t="s">
        <v>190</v>
      </c>
      <c r="H246" s="94" t="s">
        <v>297</v>
      </c>
      <c r="I246" s="85">
        <v>24</v>
      </c>
      <c r="J246" s="94">
        <v>255</v>
      </c>
      <c r="K246" s="112" t="s">
        <v>490</v>
      </c>
      <c r="L246" s="94" t="s">
        <v>66</v>
      </c>
      <c r="M246" s="113"/>
      <c r="N246" s="113"/>
      <c r="O246" s="94"/>
      <c r="P246" s="113"/>
      <c r="Q246" s="113"/>
      <c r="R246" s="113"/>
      <c r="S246" s="113"/>
      <c r="T246" s="113"/>
      <c r="U246" s="113"/>
      <c r="V246" s="113"/>
      <c r="W246" s="113"/>
      <c r="X246" s="113"/>
    </row>
    <row r="247" ht="36" hidden="1" spans="1:24">
      <c r="A247" s="85">
        <v>142</v>
      </c>
      <c r="B247" s="86" t="s">
        <v>491</v>
      </c>
      <c r="C247" s="85" t="s">
        <v>492</v>
      </c>
      <c r="D247" s="87">
        <v>1.53</v>
      </c>
      <c r="E247" s="87"/>
      <c r="F247" s="87">
        <v>1.53</v>
      </c>
      <c r="G247" s="94" t="s">
        <v>190</v>
      </c>
      <c r="H247" s="94" t="s">
        <v>297</v>
      </c>
      <c r="I247" s="85">
        <v>23</v>
      </c>
      <c r="J247" s="94" t="s">
        <v>493</v>
      </c>
      <c r="K247" s="112" t="s">
        <v>211</v>
      </c>
      <c r="L247" s="94" t="s">
        <v>66</v>
      </c>
      <c r="M247" s="113"/>
      <c r="N247" s="113"/>
      <c r="O247" s="94"/>
      <c r="P247" s="113"/>
      <c r="Q247" s="113"/>
      <c r="R247" s="113"/>
      <c r="S247" s="113"/>
      <c r="T247" s="113"/>
      <c r="U247" s="113"/>
      <c r="V247" s="113"/>
      <c r="W247" s="113"/>
      <c r="X247" s="113"/>
    </row>
    <row r="248" ht="19.05" customHeight="1" spans="1:24">
      <c r="A248" s="85">
        <v>143</v>
      </c>
      <c r="B248" s="86" t="s">
        <v>494</v>
      </c>
      <c r="C248" s="85" t="s">
        <v>486</v>
      </c>
      <c r="D248" s="87">
        <v>2.74</v>
      </c>
      <c r="E248" s="87"/>
      <c r="F248" s="87">
        <v>2.74</v>
      </c>
      <c r="G248" s="94" t="s">
        <v>159</v>
      </c>
      <c r="H248" s="94" t="s">
        <v>111</v>
      </c>
      <c r="I248" s="85" t="s">
        <v>495</v>
      </c>
      <c r="J248" s="94" t="s">
        <v>496</v>
      </c>
      <c r="K248" s="112" t="s">
        <v>497</v>
      </c>
      <c r="L248" s="94" t="s">
        <v>66</v>
      </c>
      <c r="M248" s="113"/>
      <c r="N248" s="113"/>
      <c r="O248" s="94"/>
      <c r="P248" s="113"/>
      <c r="Q248" s="113"/>
      <c r="R248" s="113"/>
      <c r="S248" s="113"/>
      <c r="T248" s="113"/>
      <c r="U248" s="113"/>
      <c r="V248" s="113"/>
      <c r="W248" s="113"/>
      <c r="X248" s="113"/>
    </row>
    <row r="249" ht="19.5" hidden="1" customHeight="1" spans="1:24">
      <c r="A249" s="85">
        <v>144</v>
      </c>
      <c r="B249" s="103" t="s">
        <v>498</v>
      </c>
      <c r="C249" s="85" t="s">
        <v>486</v>
      </c>
      <c r="D249" s="87">
        <v>5.68</v>
      </c>
      <c r="E249" s="87"/>
      <c r="F249" s="87">
        <v>5.68</v>
      </c>
      <c r="G249" s="88" t="s">
        <v>55</v>
      </c>
      <c r="H249" s="88" t="s">
        <v>297</v>
      </c>
      <c r="I249" s="85" t="s">
        <v>499</v>
      </c>
      <c r="J249" s="94"/>
      <c r="K249" s="112" t="s">
        <v>408</v>
      </c>
      <c r="L249" s="94"/>
      <c r="M249" s="94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</row>
    <row r="250" ht="19.05" customHeight="1" spans="1:24">
      <c r="A250" s="89" t="s">
        <v>195</v>
      </c>
      <c r="B250" s="90" t="s">
        <v>500</v>
      </c>
      <c r="C250" s="85"/>
      <c r="D250" s="87"/>
      <c r="E250" s="87"/>
      <c r="F250" s="87"/>
      <c r="G250" s="94"/>
      <c r="H250" s="94"/>
      <c r="I250" s="85"/>
      <c r="J250" s="94"/>
      <c r="K250" s="94"/>
      <c r="L250" s="94"/>
      <c r="M250" s="113"/>
      <c r="N250" s="113"/>
      <c r="O250" s="94"/>
      <c r="P250" s="113"/>
      <c r="Q250" s="113"/>
      <c r="R250" s="113"/>
      <c r="S250" s="113"/>
      <c r="T250" s="113"/>
      <c r="U250" s="113"/>
      <c r="V250" s="113"/>
      <c r="W250" s="113"/>
      <c r="X250" s="113"/>
    </row>
    <row r="251" ht="19.05" customHeight="1" spans="1:24">
      <c r="A251" s="85">
        <v>145</v>
      </c>
      <c r="B251" s="86" t="s">
        <v>501</v>
      </c>
      <c r="C251" s="85" t="s">
        <v>190</v>
      </c>
      <c r="D251" s="98">
        <f>+SUM(D252:D260)</f>
        <v>48</v>
      </c>
      <c r="E251" s="87"/>
      <c r="F251" s="98">
        <f>+SUM(F252:F260)</f>
        <v>48</v>
      </c>
      <c r="G251" s="100" t="s">
        <v>502</v>
      </c>
      <c r="H251" s="94" t="s">
        <v>355</v>
      </c>
      <c r="I251" s="85"/>
      <c r="J251" s="94"/>
      <c r="K251" s="112" t="s">
        <v>176</v>
      </c>
      <c r="L251" s="94" t="s">
        <v>58</v>
      </c>
      <c r="M251" s="113"/>
      <c r="N251" s="113"/>
      <c r="O251" s="94"/>
      <c r="P251" s="116"/>
      <c r="Q251" s="116"/>
      <c r="R251" s="113"/>
      <c r="S251" s="113"/>
      <c r="T251" s="113"/>
      <c r="U251" s="113"/>
      <c r="V251" s="113"/>
      <c r="W251" s="113"/>
      <c r="X251" s="113"/>
    </row>
    <row r="252" s="51" customFormat="1" ht="20.1" hidden="1" customHeight="1" spans="1:24">
      <c r="A252" s="95"/>
      <c r="B252" s="96" t="s">
        <v>501</v>
      </c>
      <c r="C252" s="95" t="s">
        <v>190</v>
      </c>
      <c r="D252" s="98">
        <v>4</v>
      </c>
      <c r="E252" s="98"/>
      <c r="F252" s="98">
        <v>4</v>
      </c>
      <c r="G252" s="100" t="s">
        <v>503</v>
      </c>
      <c r="H252" s="137" t="s">
        <v>105</v>
      </c>
      <c r="I252" s="95"/>
      <c r="J252" s="100"/>
      <c r="K252" s="100"/>
      <c r="L252" s="100"/>
      <c r="M252" s="116"/>
      <c r="N252" s="116"/>
      <c r="O252" s="100"/>
      <c r="P252" s="116"/>
      <c r="Q252" s="116"/>
      <c r="R252" s="116"/>
      <c r="S252" s="116"/>
      <c r="T252" s="116"/>
      <c r="U252" s="116"/>
      <c r="V252" s="116"/>
      <c r="W252" s="116"/>
      <c r="X252" s="116"/>
    </row>
    <row r="253" s="51" customFormat="1" ht="20.1" hidden="1" customHeight="1" spans="1:24">
      <c r="A253" s="95"/>
      <c r="B253" s="96" t="s">
        <v>501</v>
      </c>
      <c r="C253" s="95" t="s">
        <v>190</v>
      </c>
      <c r="D253" s="98">
        <v>8</v>
      </c>
      <c r="E253" s="98"/>
      <c r="F253" s="98">
        <v>8</v>
      </c>
      <c r="G253" s="100" t="s">
        <v>159</v>
      </c>
      <c r="H253" s="137" t="s">
        <v>76</v>
      </c>
      <c r="I253" s="95"/>
      <c r="J253" s="100"/>
      <c r="K253" s="100"/>
      <c r="L253" s="100"/>
      <c r="M253" s="116"/>
      <c r="N253" s="116"/>
      <c r="O253" s="100"/>
      <c r="P253" s="116"/>
      <c r="Q253" s="116"/>
      <c r="R253" s="116"/>
      <c r="S253" s="116"/>
      <c r="T253" s="116"/>
      <c r="U253" s="116"/>
      <c r="V253" s="116"/>
      <c r="W253" s="116"/>
      <c r="X253" s="116"/>
    </row>
    <row r="254" s="51" customFormat="1" ht="20.1" hidden="1" customHeight="1" spans="1:24">
      <c r="A254" s="95"/>
      <c r="B254" s="96" t="s">
        <v>501</v>
      </c>
      <c r="C254" s="95" t="s">
        <v>190</v>
      </c>
      <c r="D254" s="98">
        <v>6</v>
      </c>
      <c r="E254" s="98"/>
      <c r="F254" s="98">
        <v>6</v>
      </c>
      <c r="G254" s="100" t="s">
        <v>504</v>
      </c>
      <c r="H254" s="137" t="s">
        <v>168</v>
      </c>
      <c r="I254" s="95"/>
      <c r="J254" s="100"/>
      <c r="K254" s="100"/>
      <c r="L254" s="100"/>
      <c r="M254" s="116"/>
      <c r="N254" s="116"/>
      <c r="O254" s="100"/>
      <c r="P254" s="116"/>
      <c r="Q254" s="116"/>
      <c r="R254" s="116"/>
      <c r="S254" s="116"/>
      <c r="T254" s="116"/>
      <c r="U254" s="116"/>
      <c r="V254" s="116"/>
      <c r="W254" s="116"/>
      <c r="X254" s="116"/>
    </row>
    <row r="255" s="51" customFormat="1" ht="20.1" hidden="1" customHeight="1" spans="1:24">
      <c r="A255" s="95"/>
      <c r="B255" s="96" t="s">
        <v>501</v>
      </c>
      <c r="C255" s="95" t="s">
        <v>190</v>
      </c>
      <c r="D255" s="98">
        <v>4</v>
      </c>
      <c r="E255" s="98"/>
      <c r="F255" s="98">
        <v>4</v>
      </c>
      <c r="G255" s="100" t="s">
        <v>505</v>
      </c>
      <c r="H255" s="137" t="s">
        <v>70</v>
      </c>
      <c r="I255" s="95"/>
      <c r="J255" s="100"/>
      <c r="K255" s="100"/>
      <c r="L255" s="100"/>
      <c r="M255" s="116"/>
      <c r="N255" s="116"/>
      <c r="O255" s="100"/>
      <c r="P255" s="116"/>
      <c r="Q255" s="116"/>
      <c r="R255" s="116"/>
      <c r="S255" s="116"/>
      <c r="T255" s="116"/>
      <c r="U255" s="116"/>
      <c r="V255" s="116"/>
      <c r="W255" s="116"/>
      <c r="X255" s="116"/>
    </row>
    <row r="256" s="51" customFormat="1" ht="20.1" hidden="1" customHeight="1" spans="1:24">
      <c r="A256" s="95"/>
      <c r="B256" s="96" t="s">
        <v>501</v>
      </c>
      <c r="C256" s="95" t="s">
        <v>190</v>
      </c>
      <c r="D256" s="98">
        <v>8</v>
      </c>
      <c r="E256" s="98"/>
      <c r="F256" s="98">
        <v>8</v>
      </c>
      <c r="G256" s="100" t="s">
        <v>506</v>
      </c>
      <c r="H256" s="137" t="s">
        <v>73</v>
      </c>
      <c r="I256" s="95"/>
      <c r="J256" s="100"/>
      <c r="K256" s="100"/>
      <c r="L256" s="100"/>
      <c r="M256" s="116"/>
      <c r="N256" s="116"/>
      <c r="O256" s="100"/>
      <c r="P256" s="116"/>
      <c r="Q256" s="116"/>
      <c r="R256" s="116"/>
      <c r="S256" s="116"/>
      <c r="T256" s="116"/>
      <c r="U256" s="116"/>
      <c r="V256" s="116"/>
      <c r="W256" s="116"/>
      <c r="X256" s="116"/>
    </row>
    <row r="257" s="51" customFormat="1" ht="20.1" hidden="1" customHeight="1" spans="1:24">
      <c r="A257" s="95"/>
      <c r="B257" s="96" t="s">
        <v>501</v>
      </c>
      <c r="C257" s="95" t="s">
        <v>190</v>
      </c>
      <c r="D257" s="98">
        <v>8</v>
      </c>
      <c r="E257" s="98"/>
      <c r="F257" s="98">
        <v>8</v>
      </c>
      <c r="G257" s="100" t="s">
        <v>507</v>
      </c>
      <c r="H257" s="137" t="s">
        <v>82</v>
      </c>
      <c r="I257" s="95"/>
      <c r="J257" s="100"/>
      <c r="K257" s="100"/>
      <c r="L257" s="100"/>
      <c r="M257" s="116"/>
      <c r="N257" s="116"/>
      <c r="O257" s="100"/>
      <c r="P257" s="116"/>
      <c r="Q257" s="116"/>
      <c r="R257" s="116"/>
      <c r="S257" s="116"/>
      <c r="T257" s="116"/>
      <c r="U257" s="116"/>
      <c r="V257" s="116"/>
      <c r="W257" s="116"/>
      <c r="X257" s="116"/>
    </row>
    <row r="258" s="51" customFormat="1" ht="20.1" hidden="1" customHeight="1" spans="1:24">
      <c r="A258" s="95"/>
      <c r="B258" s="96" t="s">
        <v>501</v>
      </c>
      <c r="C258" s="95" t="s">
        <v>190</v>
      </c>
      <c r="D258" s="98">
        <v>4</v>
      </c>
      <c r="E258" s="98"/>
      <c r="F258" s="98">
        <v>4</v>
      </c>
      <c r="G258" s="100" t="s">
        <v>505</v>
      </c>
      <c r="H258" s="137" t="s">
        <v>297</v>
      </c>
      <c r="I258" s="95"/>
      <c r="J258" s="100"/>
      <c r="K258" s="100"/>
      <c r="L258" s="100"/>
      <c r="M258" s="116"/>
      <c r="N258" s="116"/>
      <c r="O258" s="100"/>
      <c r="P258" s="116"/>
      <c r="Q258" s="116"/>
      <c r="R258" s="116"/>
      <c r="S258" s="116"/>
      <c r="T258" s="116"/>
      <c r="U258" s="116"/>
      <c r="V258" s="116"/>
      <c r="W258" s="116"/>
      <c r="X258" s="116"/>
    </row>
    <row r="259" s="51" customFormat="1" ht="19.05" customHeight="1" spans="1:24">
      <c r="A259" s="95"/>
      <c r="B259" s="96" t="s">
        <v>501</v>
      </c>
      <c r="C259" s="95" t="s">
        <v>190</v>
      </c>
      <c r="D259" s="98">
        <v>2</v>
      </c>
      <c r="E259" s="98"/>
      <c r="F259" s="98">
        <v>2</v>
      </c>
      <c r="G259" s="100" t="s">
        <v>159</v>
      </c>
      <c r="H259" s="137" t="s">
        <v>111</v>
      </c>
      <c r="I259" s="95"/>
      <c r="J259" s="100"/>
      <c r="K259" s="100"/>
      <c r="L259" s="100"/>
      <c r="M259" s="116"/>
      <c r="N259" s="116"/>
      <c r="O259" s="100"/>
      <c r="P259" s="116"/>
      <c r="Q259" s="116"/>
      <c r="R259" s="116"/>
      <c r="S259" s="116"/>
      <c r="T259" s="116"/>
      <c r="U259" s="116"/>
      <c r="V259" s="116"/>
      <c r="W259" s="116"/>
      <c r="X259" s="116"/>
    </row>
    <row r="260" s="51" customFormat="1" ht="20.1" hidden="1" customHeight="1" spans="1:24">
      <c r="A260" s="95"/>
      <c r="B260" s="96" t="s">
        <v>501</v>
      </c>
      <c r="C260" s="95" t="s">
        <v>190</v>
      </c>
      <c r="D260" s="98">
        <v>4</v>
      </c>
      <c r="E260" s="98"/>
      <c r="F260" s="98">
        <v>4</v>
      </c>
      <c r="G260" s="100" t="s">
        <v>505</v>
      </c>
      <c r="H260" s="137" t="s">
        <v>117</v>
      </c>
      <c r="I260" s="95"/>
      <c r="J260" s="100"/>
      <c r="K260" s="100"/>
      <c r="L260" s="100"/>
      <c r="M260" s="116"/>
      <c r="N260" s="116"/>
      <c r="O260" s="100"/>
      <c r="P260" s="113"/>
      <c r="Q260" s="113"/>
      <c r="R260" s="116"/>
      <c r="S260" s="116"/>
      <c r="T260" s="116"/>
      <c r="U260" s="116"/>
      <c r="V260" s="116"/>
      <c r="W260" s="116"/>
      <c r="X260" s="116"/>
    </row>
    <row r="261" ht="19.05" customHeight="1" spans="1:24">
      <c r="A261" s="85">
        <v>146</v>
      </c>
      <c r="B261" s="86" t="s">
        <v>508</v>
      </c>
      <c r="C261" s="85" t="s">
        <v>55</v>
      </c>
      <c r="D261" s="87">
        <f>+SUM(D262:D271)</f>
        <v>86</v>
      </c>
      <c r="E261" s="87"/>
      <c r="F261" s="87">
        <f>+SUM(F262:F271)</f>
        <v>86</v>
      </c>
      <c r="G261" s="100" t="s">
        <v>509</v>
      </c>
      <c r="H261" s="94" t="s">
        <v>355</v>
      </c>
      <c r="I261" s="85"/>
      <c r="J261" s="94"/>
      <c r="K261" s="112" t="s">
        <v>176</v>
      </c>
      <c r="L261" s="94" t="s">
        <v>58</v>
      </c>
      <c r="M261" s="113"/>
      <c r="N261" s="113"/>
      <c r="O261" s="94"/>
      <c r="P261" s="116"/>
      <c r="Q261" s="116"/>
      <c r="R261" s="113"/>
      <c r="S261" s="113"/>
      <c r="T261" s="113"/>
      <c r="U261" s="113"/>
      <c r="V261" s="113"/>
      <c r="W261" s="113"/>
      <c r="X261" s="113"/>
    </row>
    <row r="262" s="51" customFormat="1" ht="20.1" hidden="1" customHeight="1" spans="1:24">
      <c r="A262" s="95"/>
      <c r="B262" s="96" t="s">
        <v>508</v>
      </c>
      <c r="C262" s="95" t="s">
        <v>55</v>
      </c>
      <c r="D262" s="98">
        <v>7</v>
      </c>
      <c r="E262" s="98"/>
      <c r="F262" s="98">
        <v>7</v>
      </c>
      <c r="G262" s="100" t="s">
        <v>159</v>
      </c>
      <c r="H262" s="137" t="s">
        <v>105</v>
      </c>
      <c r="I262" s="95"/>
      <c r="J262" s="100"/>
      <c r="K262" s="100"/>
      <c r="L262" s="100"/>
      <c r="M262" s="116"/>
      <c r="N262" s="116"/>
      <c r="O262" s="100"/>
      <c r="P262" s="116"/>
      <c r="Q262" s="116"/>
      <c r="R262" s="116"/>
      <c r="S262" s="116"/>
      <c r="T262" s="116"/>
      <c r="U262" s="116"/>
      <c r="V262" s="116"/>
      <c r="W262" s="116"/>
      <c r="X262" s="116"/>
    </row>
    <row r="263" s="51" customFormat="1" ht="20.1" hidden="1" customHeight="1" spans="1:24">
      <c r="A263" s="95"/>
      <c r="B263" s="96" t="s">
        <v>508</v>
      </c>
      <c r="C263" s="95" t="s">
        <v>55</v>
      </c>
      <c r="D263" s="98">
        <v>19</v>
      </c>
      <c r="E263" s="98"/>
      <c r="F263" s="98">
        <v>19</v>
      </c>
      <c r="G263" s="100" t="s">
        <v>510</v>
      </c>
      <c r="H263" s="137" t="s">
        <v>76</v>
      </c>
      <c r="I263" s="95"/>
      <c r="J263" s="100"/>
      <c r="K263" s="100"/>
      <c r="L263" s="100"/>
      <c r="M263" s="116"/>
      <c r="N263" s="116"/>
      <c r="O263" s="100"/>
      <c r="P263" s="116"/>
      <c r="Q263" s="116"/>
      <c r="R263" s="116"/>
      <c r="S263" s="116"/>
      <c r="T263" s="116"/>
      <c r="U263" s="116"/>
      <c r="V263" s="116"/>
      <c r="W263" s="116"/>
      <c r="X263" s="116"/>
    </row>
    <row r="264" s="51" customFormat="1" ht="20.1" hidden="1" customHeight="1" spans="1:24">
      <c r="A264" s="95"/>
      <c r="B264" s="96" t="s">
        <v>508</v>
      </c>
      <c r="C264" s="95" t="s">
        <v>55</v>
      </c>
      <c r="D264" s="98">
        <v>12</v>
      </c>
      <c r="E264" s="98"/>
      <c r="F264" s="98">
        <v>12</v>
      </c>
      <c r="G264" s="100" t="s">
        <v>511</v>
      </c>
      <c r="H264" s="137" t="s">
        <v>168</v>
      </c>
      <c r="I264" s="95"/>
      <c r="J264" s="100"/>
      <c r="K264" s="100"/>
      <c r="L264" s="100"/>
      <c r="M264" s="116"/>
      <c r="N264" s="116"/>
      <c r="O264" s="100"/>
      <c r="P264" s="116"/>
      <c r="Q264" s="116"/>
      <c r="R264" s="116"/>
      <c r="S264" s="116"/>
      <c r="T264" s="116"/>
      <c r="U264" s="116"/>
      <c r="V264" s="116"/>
      <c r="W264" s="116"/>
      <c r="X264" s="116"/>
    </row>
    <row r="265" s="51" customFormat="1" ht="20.1" hidden="1" customHeight="1" spans="1:24">
      <c r="A265" s="95"/>
      <c r="B265" s="96" t="s">
        <v>508</v>
      </c>
      <c r="C265" s="95" t="s">
        <v>55</v>
      </c>
      <c r="D265" s="98">
        <v>5</v>
      </c>
      <c r="E265" s="98"/>
      <c r="F265" s="98">
        <v>5</v>
      </c>
      <c r="G265" s="100" t="s">
        <v>512</v>
      </c>
      <c r="H265" s="137" t="s">
        <v>70</v>
      </c>
      <c r="I265" s="95"/>
      <c r="J265" s="100"/>
      <c r="K265" s="100"/>
      <c r="L265" s="100"/>
      <c r="M265" s="116"/>
      <c r="N265" s="116"/>
      <c r="O265" s="100"/>
      <c r="P265" s="116"/>
      <c r="Q265" s="116"/>
      <c r="R265" s="116"/>
      <c r="S265" s="116"/>
      <c r="T265" s="116"/>
      <c r="U265" s="116"/>
      <c r="V265" s="116"/>
      <c r="W265" s="116"/>
      <c r="X265" s="116"/>
    </row>
    <row r="266" s="51" customFormat="1" ht="20.1" hidden="1" customHeight="1" spans="1:24">
      <c r="A266" s="95"/>
      <c r="B266" s="96" t="s">
        <v>508</v>
      </c>
      <c r="C266" s="95" t="s">
        <v>55</v>
      </c>
      <c r="D266" s="98">
        <v>13</v>
      </c>
      <c r="E266" s="98"/>
      <c r="F266" s="98">
        <v>13</v>
      </c>
      <c r="G266" s="100" t="s">
        <v>513</v>
      </c>
      <c r="H266" s="137" t="s">
        <v>73</v>
      </c>
      <c r="I266" s="95"/>
      <c r="J266" s="100"/>
      <c r="K266" s="100"/>
      <c r="L266" s="100"/>
      <c r="M266" s="116"/>
      <c r="N266" s="116"/>
      <c r="O266" s="100"/>
      <c r="P266" s="116"/>
      <c r="Q266" s="116"/>
      <c r="R266" s="116"/>
      <c r="S266" s="116"/>
      <c r="T266" s="116"/>
      <c r="U266" s="116"/>
      <c r="V266" s="116"/>
      <c r="W266" s="116"/>
      <c r="X266" s="116"/>
    </row>
    <row r="267" s="51" customFormat="1" ht="20.1" hidden="1" customHeight="1" spans="1:24">
      <c r="A267" s="95"/>
      <c r="B267" s="96" t="s">
        <v>508</v>
      </c>
      <c r="C267" s="95" t="s">
        <v>55</v>
      </c>
      <c r="D267" s="98">
        <v>4</v>
      </c>
      <c r="E267" s="98"/>
      <c r="F267" s="98">
        <v>4</v>
      </c>
      <c r="G267" s="100" t="s">
        <v>514</v>
      </c>
      <c r="H267" s="137" t="s">
        <v>56</v>
      </c>
      <c r="I267" s="95"/>
      <c r="J267" s="100"/>
      <c r="K267" s="100"/>
      <c r="L267" s="100"/>
      <c r="M267" s="116"/>
      <c r="N267" s="116"/>
      <c r="O267" s="100"/>
      <c r="P267" s="116"/>
      <c r="Q267" s="116"/>
      <c r="R267" s="116"/>
      <c r="S267" s="116"/>
      <c r="T267" s="116"/>
      <c r="U267" s="116"/>
      <c r="V267" s="116"/>
      <c r="W267" s="116"/>
      <c r="X267" s="116"/>
    </row>
    <row r="268" s="51" customFormat="1" ht="20.1" hidden="1" customHeight="1" spans="1:24">
      <c r="A268" s="95"/>
      <c r="B268" s="96" t="s">
        <v>508</v>
      </c>
      <c r="C268" s="95" t="s">
        <v>55</v>
      </c>
      <c r="D268" s="98">
        <v>16</v>
      </c>
      <c r="E268" s="98"/>
      <c r="F268" s="98">
        <v>16</v>
      </c>
      <c r="G268" s="100" t="s">
        <v>515</v>
      </c>
      <c r="H268" s="137" t="s">
        <v>82</v>
      </c>
      <c r="I268" s="95"/>
      <c r="J268" s="100"/>
      <c r="K268" s="100"/>
      <c r="L268" s="100"/>
      <c r="M268" s="116"/>
      <c r="N268" s="116"/>
      <c r="O268" s="100"/>
      <c r="P268" s="116"/>
      <c r="Q268" s="116"/>
      <c r="R268" s="116"/>
      <c r="S268" s="116"/>
      <c r="T268" s="116"/>
      <c r="U268" s="116"/>
      <c r="V268" s="116"/>
      <c r="W268" s="116"/>
      <c r="X268" s="116"/>
    </row>
    <row r="269" s="51" customFormat="1" ht="20.1" hidden="1" customHeight="1" spans="1:24">
      <c r="A269" s="95"/>
      <c r="B269" s="96" t="s">
        <v>508</v>
      </c>
      <c r="C269" s="95" t="s">
        <v>55</v>
      </c>
      <c r="D269" s="98">
        <v>4</v>
      </c>
      <c r="E269" s="98"/>
      <c r="F269" s="98">
        <v>4</v>
      </c>
      <c r="G269" s="100" t="s">
        <v>516</v>
      </c>
      <c r="H269" s="137" t="s">
        <v>297</v>
      </c>
      <c r="I269" s="95"/>
      <c r="J269" s="100"/>
      <c r="K269" s="100"/>
      <c r="L269" s="100"/>
      <c r="M269" s="116"/>
      <c r="N269" s="116"/>
      <c r="O269" s="100"/>
      <c r="P269" s="116"/>
      <c r="Q269" s="116"/>
      <c r="R269" s="116"/>
      <c r="S269" s="116"/>
      <c r="T269" s="116"/>
      <c r="U269" s="116"/>
      <c r="V269" s="116"/>
      <c r="W269" s="116"/>
      <c r="X269" s="116"/>
    </row>
    <row r="270" s="51" customFormat="1" ht="19.05" customHeight="1" spans="1:24">
      <c r="A270" s="95"/>
      <c r="B270" s="96" t="s">
        <v>508</v>
      </c>
      <c r="C270" s="95" t="s">
        <v>55</v>
      </c>
      <c r="D270" s="98">
        <v>4</v>
      </c>
      <c r="E270" s="98"/>
      <c r="F270" s="98">
        <v>4</v>
      </c>
      <c r="G270" s="100" t="s">
        <v>503</v>
      </c>
      <c r="H270" s="137" t="s">
        <v>111</v>
      </c>
      <c r="I270" s="95"/>
      <c r="J270" s="100"/>
      <c r="K270" s="100"/>
      <c r="L270" s="100"/>
      <c r="M270" s="116"/>
      <c r="N270" s="116"/>
      <c r="O270" s="100"/>
      <c r="P270" s="116"/>
      <c r="Q270" s="116"/>
      <c r="R270" s="116"/>
      <c r="S270" s="116"/>
      <c r="T270" s="116"/>
      <c r="U270" s="116"/>
      <c r="V270" s="116"/>
      <c r="W270" s="116"/>
      <c r="X270" s="116"/>
    </row>
    <row r="271" s="51" customFormat="1" ht="20.1" hidden="1" customHeight="1" spans="1:24">
      <c r="A271" s="95"/>
      <c r="B271" s="96" t="s">
        <v>508</v>
      </c>
      <c r="C271" s="95" t="s">
        <v>55</v>
      </c>
      <c r="D271" s="98">
        <v>2</v>
      </c>
      <c r="E271" s="98"/>
      <c r="F271" s="98">
        <v>2</v>
      </c>
      <c r="G271" s="100" t="s">
        <v>159</v>
      </c>
      <c r="H271" s="137" t="s">
        <v>117</v>
      </c>
      <c r="I271" s="95"/>
      <c r="J271" s="100"/>
      <c r="K271" s="100"/>
      <c r="L271" s="100"/>
      <c r="M271" s="116"/>
      <c r="N271" s="116"/>
      <c r="O271" s="100"/>
      <c r="P271" s="113"/>
      <c r="Q271" s="113"/>
      <c r="R271" s="116"/>
      <c r="S271" s="116"/>
      <c r="T271" s="116"/>
      <c r="U271" s="116"/>
      <c r="V271" s="116"/>
      <c r="W271" s="116"/>
      <c r="X271" s="116"/>
    </row>
    <row r="272" ht="19.05" customHeight="1" spans="1:24">
      <c r="A272" s="89" t="s">
        <v>195</v>
      </c>
      <c r="B272" s="90" t="s">
        <v>517</v>
      </c>
      <c r="C272" s="85"/>
      <c r="D272" s="87"/>
      <c r="E272" s="87"/>
      <c r="F272" s="87"/>
      <c r="G272" s="94"/>
      <c r="H272" s="94"/>
      <c r="I272" s="85"/>
      <c r="J272" s="94"/>
      <c r="K272" s="94"/>
      <c r="L272" s="94"/>
      <c r="M272" s="113"/>
      <c r="N272" s="113"/>
      <c r="O272" s="94"/>
      <c r="P272" s="113"/>
      <c r="Q272" s="113"/>
      <c r="R272" s="113"/>
      <c r="S272" s="113"/>
      <c r="T272" s="113"/>
      <c r="U272" s="113"/>
      <c r="V272" s="113"/>
      <c r="W272" s="113"/>
      <c r="X272" s="113"/>
    </row>
    <row r="273" ht="19.05" customHeight="1" spans="1:24">
      <c r="A273" s="85">
        <v>147</v>
      </c>
      <c r="B273" s="86" t="s">
        <v>517</v>
      </c>
      <c r="C273" s="85" t="s">
        <v>338</v>
      </c>
      <c r="D273" s="87">
        <f>+SUM(D274:D276)</f>
        <v>27</v>
      </c>
      <c r="E273" s="87"/>
      <c r="F273" s="87">
        <f>+SUM(F274:F276)</f>
        <v>27</v>
      </c>
      <c r="G273" s="100" t="s">
        <v>518</v>
      </c>
      <c r="H273" s="94" t="s">
        <v>519</v>
      </c>
      <c r="I273" s="85"/>
      <c r="J273" s="94"/>
      <c r="K273" s="112" t="s">
        <v>176</v>
      </c>
      <c r="L273" s="94" t="s">
        <v>58</v>
      </c>
      <c r="M273" s="113"/>
      <c r="N273" s="113"/>
      <c r="O273" s="94"/>
      <c r="P273" s="116"/>
      <c r="Q273" s="116"/>
      <c r="R273" s="113"/>
      <c r="S273" s="113"/>
      <c r="T273" s="113"/>
      <c r="U273" s="113"/>
      <c r="V273" s="113"/>
      <c r="W273" s="113"/>
      <c r="X273" s="113"/>
    </row>
    <row r="274" s="51" customFormat="1" ht="20.1" hidden="1" customHeight="1" spans="1:24">
      <c r="A274" s="95"/>
      <c r="B274" s="96" t="s">
        <v>520</v>
      </c>
      <c r="C274" s="95" t="s">
        <v>338</v>
      </c>
      <c r="D274" s="98">
        <v>20</v>
      </c>
      <c r="E274" s="98"/>
      <c r="F274" s="98">
        <v>20</v>
      </c>
      <c r="G274" s="100" t="s">
        <v>521</v>
      </c>
      <c r="H274" s="137" t="s">
        <v>297</v>
      </c>
      <c r="I274" s="95"/>
      <c r="J274" s="100"/>
      <c r="K274" s="100"/>
      <c r="L274" s="100"/>
      <c r="M274" s="116"/>
      <c r="N274" s="116"/>
      <c r="O274" s="100"/>
      <c r="P274" s="116"/>
      <c r="Q274" s="116"/>
      <c r="R274" s="116"/>
      <c r="S274" s="116"/>
      <c r="T274" s="116"/>
      <c r="U274" s="116"/>
      <c r="V274" s="116"/>
      <c r="W274" s="116"/>
      <c r="X274" s="116"/>
    </row>
    <row r="275" s="51" customFormat="1" ht="20.1" hidden="1" customHeight="1" spans="1:24">
      <c r="A275" s="95"/>
      <c r="B275" s="96" t="s">
        <v>517</v>
      </c>
      <c r="C275" s="95" t="s">
        <v>338</v>
      </c>
      <c r="D275" s="98">
        <v>5</v>
      </c>
      <c r="E275" s="98"/>
      <c r="F275" s="98">
        <v>5</v>
      </c>
      <c r="G275" s="100" t="s">
        <v>159</v>
      </c>
      <c r="H275" s="137" t="s">
        <v>117</v>
      </c>
      <c r="I275" s="95"/>
      <c r="J275" s="100"/>
      <c r="K275" s="100"/>
      <c r="L275" s="100"/>
      <c r="M275" s="116"/>
      <c r="N275" s="116"/>
      <c r="O275" s="100"/>
      <c r="P275" s="116"/>
      <c r="Q275" s="116"/>
      <c r="R275" s="116"/>
      <c r="S275" s="116"/>
      <c r="T275" s="116"/>
      <c r="U275" s="116"/>
      <c r="V275" s="116"/>
      <c r="W275" s="116"/>
      <c r="X275" s="116"/>
    </row>
    <row r="276" s="51" customFormat="1" ht="20.1" hidden="1" customHeight="1" spans="1:24">
      <c r="A276" s="95"/>
      <c r="B276" s="96" t="s">
        <v>517</v>
      </c>
      <c r="C276" s="95" t="s">
        <v>338</v>
      </c>
      <c r="D276" s="98">
        <v>2</v>
      </c>
      <c r="E276" s="98"/>
      <c r="F276" s="98">
        <v>2</v>
      </c>
      <c r="G276" s="100" t="s">
        <v>522</v>
      </c>
      <c r="H276" s="137" t="s">
        <v>82</v>
      </c>
      <c r="I276" s="95"/>
      <c r="J276" s="100"/>
      <c r="K276" s="100"/>
      <c r="L276" s="100"/>
      <c r="M276" s="116"/>
      <c r="N276" s="116"/>
      <c r="O276" s="100"/>
      <c r="P276" s="116"/>
      <c r="Q276" s="116"/>
      <c r="R276" s="116"/>
      <c r="S276" s="116"/>
      <c r="T276" s="116"/>
      <c r="U276" s="116"/>
      <c r="V276" s="116"/>
      <c r="W276" s="116"/>
      <c r="X276" s="116"/>
    </row>
    <row r="277" s="51" customFormat="1" ht="19.05" customHeight="1" spans="1:24">
      <c r="A277" s="89" t="s">
        <v>195</v>
      </c>
      <c r="B277" s="90" t="s">
        <v>484</v>
      </c>
      <c r="C277" s="95"/>
      <c r="D277" s="98"/>
      <c r="E277" s="98"/>
      <c r="F277" s="98"/>
      <c r="G277" s="100"/>
      <c r="H277" s="137"/>
      <c r="I277" s="95"/>
      <c r="J277" s="100"/>
      <c r="K277" s="100"/>
      <c r="L277" s="100"/>
      <c r="M277" s="116"/>
      <c r="N277" s="116"/>
      <c r="O277" s="100"/>
      <c r="P277" s="113"/>
      <c r="Q277" s="113"/>
      <c r="R277" s="116"/>
      <c r="S277" s="116"/>
      <c r="T277" s="116"/>
      <c r="U277" s="116"/>
      <c r="V277" s="116"/>
      <c r="W277" s="116"/>
      <c r="X277" s="116"/>
    </row>
    <row r="278" ht="25.05" customHeight="1" spans="1:24">
      <c r="A278" s="85">
        <v>148</v>
      </c>
      <c r="B278" s="86" t="s">
        <v>484</v>
      </c>
      <c r="C278" s="85" t="s">
        <v>486</v>
      </c>
      <c r="D278" s="87">
        <f>+SUM(D279:D286)</f>
        <v>40</v>
      </c>
      <c r="E278" s="87"/>
      <c r="F278" s="87">
        <f>+SUM(F279:F286)</f>
        <v>40</v>
      </c>
      <c r="G278" s="100" t="s">
        <v>523</v>
      </c>
      <c r="H278" s="94" t="s">
        <v>355</v>
      </c>
      <c r="I278" s="85"/>
      <c r="J278" s="94"/>
      <c r="K278" s="112" t="s">
        <v>176</v>
      </c>
      <c r="L278" s="94" t="s">
        <v>58</v>
      </c>
      <c r="M278" s="113"/>
      <c r="N278" s="113"/>
      <c r="O278" s="94"/>
      <c r="P278" s="116"/>
      <c r="Q278" s="116"/>
      <c r="R278" s="113"/>
      <c r="S278" s="113"/>
      <c r="T278" s="113"/>
      <c r="U278" s="113"/>
      <c r="V278" s="113"/>
      <c r="W278" s="113"/>
      <c r="X278" s="113"/>
    </row>
    <row r="279" s="51" customFormat="1" ht="20.1" hidden="1" customHeight="1" spans="1:24">
      <c r="A279" s="95"/>
      <c r="B279" s="96" t="s">
        <v>484</v>
      </c>
      <c r="C279" s="95" t="s">
        <v>486</v>
      </c>
      <c r="D279" s="98">
        <v>5</v>
      </c>
      <c r="E279" s="98"/>
      <c r="F279" s="98">
        <v>5</v>
      </c>
      <c r="G279" s="100" t="s">
        <v>159</v>
      </c>
      <c r="H279" s="137" t="s">
        <v>117</v>
      </c>
      <c r="I279" s="95"/>
      <c r="J279" s="100"/>
      <c r="K279" s="100"/>
      <c r="L279" s="100"/>
      <c r="M279" s="116"/>
      <c r="N279" s="116"/>
      <c r="O279" s="100"/>
      <c r="P279" s="116"/>
      <c r="Q279" s="116"/>
      <c r="R279" s="116"/>
      <c r="S279" s="116"/>
      <c r="T279" s="116"/>
      <c r="U279" s="116"/>
      <c r="V279" s="116"/>
      <c r="W279" s="116"/>
      <c r="X279" s="116"/>
    </row>
    <row r="280" s="51" customFormat="1" ht="20.1" hidden="1" customHeight="1" spans="1:24">
      <c r="A280" s="95"/>
      <c r="B280" s="96" t="s">
        <v>484</v>
      </c>
      <c r="C280" s="95" t="s">
        <v>486</v>
      </c>
      <c r="D280" s="98">
        <v>4</v>
      </c>
      <c r="E280" s="98"/>
      <c r="F280" s="98">
        <v>4</v>
      </c>
      <c r="G280" s="100" t="s">
        <v>524</v>
      </c>
      <c r="H280" s="137" t="s">
        <v>73</v>
      </c>
      <c r="I280" s="95"/>
      <c r="J280" s="100"/>
      <c r="K280" s="100"/>
      <c r="L280" s="100"/>
      <c r="M280" s="116"/>
      <c r="N280" s="116"/>
      <c r="O280" s="100"/>
      <c r="P280" s="116"/>
      <c r="Q280" s="116"/>
      <c r="R280" s="116"/>
      <c r="S280" s="116"/>
      <c r="T280" s="116"/>
      <c r="U280" s="116"/>
      <c r="V280" s="116"/>
      <c r="W280" s="116"/>
      <c r="X280" s="116"/>
    </row>
    <row r="281" s="51" customFormat="1" ht="20.1" hidden="1" customHeight="1" spans="1:24">
      <c r="A281" s="95"/>
      <c r="B281" s="96" t="s">
        <v>484</v>
      </c>
      <c r="C281" s="95" t="s">
        <v>486</v>
      </c>
      <c r="D281" s="98">
        <v>3</v>
      </c>
      <c r="E281" s="98"/>
      <c r="F281" s="98">
        <v>3</v>
      </c>
      <c r="G281" s="100" t="s">
        <v>525</v>
      </c>
      <c r="H281" s="137" t="s">
        <v>70</v>
      </c>
      <c r="I281" s="95"/>
      <c r="J281" s="100"/>
      <c r="K281" s="100"/>
      <c r="L281" s="100"/>
      <c r="M281" s="116"/>
      <c r="N281" s="116"/>
      <c r="O281" s="100"/>
      <c r="P281" s="116"/>
      <c r="Q281" s="116"/>
      <c r="R281" s="116"/>
      <c r="S281" s="116"/>
      <c r="T281" s="116"/>
      <c r="U281" s="116"/>
      <c r="V281" s="116"/>
      <c r="W281" s="116"/>
      <c r="X281" s="116"/>
    </row>
    <row r="282" s="51" customFormat="1" ht="20.1" hidden="1" customHeight="1" spans="1:24">
      <c r="A282" s="95"/>
      <c r="B282" s="96" t="s">
        <v>484</v>
      </c>
      <c r="C282" s="95" t="s">
        <v>486</v>
      </c>
      <c r="D282" s="98">
        <v>3</v>
      </c>
      <c r="E282" s="98"/>
      <c r="F282" s="98">
        <v>3</v>
      </c>
      <c r="G282" s="100" t="s">
        <v>525</v>
      </c>
      <c r="H282" s="137" t="s">
        <v>168</v>
      </c>
      <c r="I282" s="95"/>
      <c r="J282" s="100"/>
      <c r="K282" s="100"/>
      <c r="L282" s="100"/>
      <c r="M282" s="116"/>
      <c r="N282" s="116"/>
      <c r="O282" s="100"/>
      <c r="P282" s="116"/>
      <c r="Q282" s="116"/>
      <c r="R282" s="116"/>
      <c r="S282" s="116"/>
      <c r="T282" s="116"/>
      <c r="U282" s="116"/>
      <c r="V282" s="116"/>
      <c r="W282" s="116"/>
      <c r="X282" s="116"/>
    </row>
    <row r="283" s="51" customFormat="1" ht="19.05" customHeight="1" spans="1:24">
      <c r="A283" s="95"/>
      <c r="B283" s="96" t="s">
        <v>484</v>
      </c>
      <c r="C283" s="95" t="s">
        <v>486</v>
      </c>
      <c r="D283" s="98">
        <v>5</v>
      </c>
      <c r="E283" s="98"/>
      <c r="F283" s="98">
        <v>5</v>
      </c>
      <c r="G283" s="100" t="s">
        <v>159</v>
      </c>
      <c r="H283" s="137" t="s">
        <v>111</v>
      </c>
      <c r="I283" s="95"/>
      <c r="J283" s="100"/>
      <c r="K283" s="100"/>
      <c r="L283" s="100"/>
      <c r="M283" s="116"/>
      <c r="N283" s="116"/>
      <c r="O283" s="100"/>
      <c r="P283" s="116"/>
      <c r="Q283" s="116"/>
      <c r="R283" s="116"/>
      <c r="S283" s="116"/>
      <c r="T283" s="116"/>
      <c r="U283" s="116"/>
      <c r="V283" s="116"/>
      <c r="W283" s="116"/>
      <c r="X283" s="116"/>
    </row>
    <row r="284" s="51" customFormat="1" ht="28.95" hidden="1" customHeight="1" spans="1:24">
      <c r="A284" s="95"/>
      <c r="B284" s="96" t="s">
        <v>484</v>
      </c>
      <c r="C284" s="95" t="s">
        <v>486</v>
      </c>
      <c r="D284" s="98">
        <v>4</v>
      </c>
      <c r="E284" s="98"/>
      <c r="F284" s="98">
        <v>4</v>
      </c>
      <c r="G284" s="100" t="s">
        <v>526</v>
      </c>
      <c r="H284" s="137" t="s">
        <v>105</v>
      </c>
      <c r="I284" s="95"/>
      <c r="J284" s="100"/>
      <c r="K284" s="100"/>
      <c r="L284" s="100"/>
      <c r="M284" s="116"/>
      <c r="N284" s="116"/>
      <c r="O284" s="100"/>
      <c r="P284" s="116"/>
      <c r="Q284" s="116"/>
      <c r="R284" s="116"/>
      <c r="S284" s="116"/>
      <c r="T284" s="116"/>
      <c r="U284" s="116"/>
      <c r="V284" s="116"/>
      <c r="W284" s="116"/>
      <c r="X284" s="116"/>
    </row>
    <row r="285" s="51" customFormat="1" ht="20.1" hidden="1" customHeight="1" spans="1:24">
      <c r="A285" s="95"/>
      <c r="B285" s="96" t="s">
        <v>484</v>
      </c>
      <c r="C285" s="95" t="s">
        <v>486</v>
      </c>
      <c r="D285" s="98">
        <v>10</v>
      </c>
      <c r="E285" s="98"/>
      <c r="F285" s="98">
        <v>10</v>
      </c>
      <c r="G285" s="100" t="s">
        <v>527</v>
      </c>
      <c r="H285" s="137" t="s">
        <v>82</v>
      </c>
      <c r="I285" s="95"/>
      <c r="J285" s="100"/>
      <c r="K285" s="100"/>
      <c r="L285" s="100"/>
      <c r="M285" s="116"/>
      <c r="N285" s="116"/>
      <c r="O285" s="100"/>
      <c r="P285" s="116"/>
      <c r="Q285" s="116"/>
      <c r="R285" s="116"/>
      <c r="S285" s="116"/>
      <c r="T285" s="116"/>
      <c r="U285" s="116"/>
      <c r="V285" s="116"/>
      <c r="W285" s="116"/>
      <c r="X285" s="116"/>
    </row>
    <row r="286" s="51" customFormat="1" ht="20.1" hidden="1" customHeight="1" spans="1:24">
      <c r="A286" s="95"/>
      <c r="B286" s="96" t="s">
        <v>484</v>
      </c>
      <c r="C286" s="95" t="s">
        <v>486</v>
      </c>
      <c r="D286" s="98">
        <v>6</v>
      </c>
      <c r="E286" s="98"/>
      <c r="F286" s="98">
        <v>6</v>
      </c>
      <c r="G286" s="100" t="s">
        <v>528</v>
      </c>
      <c r="H286" s="137" t="s">
        <v>297</v>
      </c>
      <c r="I286" s="95"/>
      <c r="J286" s="100"/>
      <c r="K286" s="100"/>
      <c r="L286" s="100"/>
      <c r="M286" s="116"/>
      <c r="N286" s="116"/>
      <c r="O286" s="100"/>
      <c r="P286" s="113"/>
      <c r="Q286" s="113"/>
      <c r="R286" s="116"/>
      <c r="S286" s="116"/>
      <c r="T286" s="116"/>
      <c r="U286" s="116"/>
      <c r="V286" s="116"/>
      <c r="W286" s="116"/>
      <c r="X286" s="116"/>
    </row>
    <row r="287" ht="19.05" customHeight="1" spans="1:24">
      <c r="A287" s="89" t="s">
        <v>529</v>
      </c>
      <c r="B287" s="90" t="s">
        <v>530</v>
      </c>
      <c r="C287" s="85"/>
      <c r="D287" s="101"/>
      <c r="E287" s="101"/>
      <c r="F287" s="101"/>
      <c r="G287" s="91"/>
      <c r="H287" s="92"/>
      <c r="I287" s="92"/>
      <c r="J287" s="91"/>
      <c r="K287" s="92"/>
      <c r="L287" s="91"/>
      <c r="M287" s="113"/>
      <c r="N287" s="113"/>
      <c r="O287" s="94"/>
      <c r="P287" s="113"/>
      <c r="Q287" s="113"/>
      <c r="R287" s="113"/>
      <c r="S287" s="113"/>
      <c r="T287" s="113"/>
      <c r="U287" s="113"/>
      <c r="V287" s="113"/>
      <c r="W287" s="113"/>
      <c r="X287" s="113"/>
    </row>
    <row r="288" ht="30" hidden="1" customHeight="1" spans="1:24">
      <c r="A288" s="85">
        <v>149</v>
      </c>
      <c r="B288" s="103" t="s">
        <v>531</v>
      </c>
      <c r="C288" s="85" t="s">
        <v>131</v>
      </c>
      <c r="D288" s="87">
        <f t="shared" ref="D288:D295" si="7">E288+F288</f>
        <v>2.1</v>
      </c>
      <c r="E288" s="87"/>
      <c r="F288" s="87">
        <v>2.1</v>
      </c>
      <c r="G288" s="94" t="s">
        <v>532</v>
      </c>
      <c r="H288" s="94" t="s">
        <v>73</v>
      </c>
      <c r="I288" s="94"/>
      <c r="J288" s="94"/>
      <c r="K288" s="112" t="s">
        <v>83</v>
      </c>
      <c r="L288" s="94" t="s">
        <v>112</v>
      </c>
      <c r="M288" s="113"/>
      <c r="N288" s="113"/>
      <c r="O288" s="94"/>
      <c r="P288" s="113"/>
      <c r="Q288" s="113"/>
      <c r="R288" s="113"/>
      <c r="S288" s="113"/>
      <c r="T288" s="113"/>
      <c r="U288" s="113"/>
      <c r="V288" s="113"/>
      <c r="W288" s="113"/>
      <c r="X288" s="113"/>
    </row>
    <row r="289" ht="30" hidden="1" customHeight="1" spans="1:24">
      <c r="A289" s="85">
        <v>150</v>
      </c>
      <c r="B289" s="103" t="s">
        <v>533</v>
      </c>
      <c r="C289" s="85" t="s">
        <v>131</v>
      </c>
      <c r="D289" s="124">
        <f t="shared" si="7"/>
        <v>0.03</v>
      </c>
      <c r="E289" s="124"/>
      <c r="F289" s="124">
        <v>0.03</v>
      </c>
      <c r="G289" s="94" t="s">
        <v>190</v>
      </c>
      <c r="H289" s="94" t="s">
        <v>105</v>
      </c>
      <c r="I289" s="94"/>
      <c r="J289" s="94"/>
      <c r="K289" s="112" t="s">
        <v>83</v>
      </c>
      <c r="L289" s="94" t="s">
        <v>112</v>
      </c>
      <c r="M289" s="113"/>
      <c r="N289" s="113"/>
      <c r="O289" s="94"/>
      <c r="P289" s="113"/>
      <c r="Q289" s="113"/>
      <c r="R289" s="113"/>
      <c r="S289" s="113"/>
      <c r="T289" s="113"/>
      <c r="U289" s="113"/>
      <c r="V289" s="113"/>
      <c r="W289" s="113"/>
      <c r="X289" s="113"/>
    </row>
    <row r="290" ht="30" hidden="1" customHeight="1" spans="1:24">
      <c r="A290" s="85">
        <v>151</v>
      </c>
      <c r="B290" s="103" t="s">
        <v>533</v>
      </c>
      <c r="C290" s="85" t="s">
        <v>131</v>
      </c>
      <c r="D290" s="124">
        <f t="shared" si="7"/>
        <v>0.02</v>
      </c>
      <c r="E290" s="124"/>
      <c r="F290" s="124">
        <v>0.02</v>
      </c>
      <c r="G290" s="94" t="s">
        <v>190</v>
      </c>
      <c r="H290" s="94" t="s">
        <v>105</v>
      </c>
      <c r="I290" s="94"/>
      <c r="J290" s="94"/>
      <c r="K290" s="112" t="s">
        <v>83</v>
      </c>
      <c r="L290" s="94" t="s">
        <v>112</v>
      </c>
      <c r="M290" s="113"/>
      <c r="N290" s="113"/>
      <c r="O290" s="94"/>
      <c r="P290" s="113"/>
      <c r="Q290" s="113"/>
      <c r="R290" s="113"/>
      <c r="S290" s="113"/>
      <c r="T290" s="113"/>
      <c r="U290" s="113"/>
      <c r="V290" s="113"/>
      <c r="W290" s="113"/>
      <c r="X290" s="113"/>
    </row>
    <row r="291" ht="30" hidden="1" customHeight="1" spans="1:24">
      <c r="A291" s="85">
        <v>152</v>
      </c>
      <c r="B291" s="103" t="s">
        <v>534</v>
      </c>
      <c r="C291" s="85" t="s">
        <v>131</v>
      </c>
      <c r="D291" s="124">
        <f t="shared" si="7"/>
        <v>0.01</v>
      </c>
      <c r="E291" s="124"/>
      <c r="F291" s="124">
        <v>0.01</v>
      </c>
      <c r="G291" s="94" t="s">
        <v>190</v>
      </c>
      <c r="H291" s="88" t="s">
        <v>56</v>
      </c>
      <c r="I291" s="94"/>
      <c r="J291" s="94"/>
      <c r="K291" s="112" t="s">
        <v>83</v>
      </c>
      <c r="L291" s="94" t="s">
        <v>112</v>
      </c>
      <c r="M291" s="113"/>
      <c r="N291" s="113"/>
      <c r="O291" s="94"/>
      <c r="P291" s="113"/>
      <c r="Q291" s="113"/>
      <c r="R291" s="113"/>
      <c r="S291" s="113"/>
      <c r="T291" s="113"/>
      <c r="U291" s="113"/>
      <c r="V291" s="113"/>
      <c r="W291" s="113"/>
      <c r="X291" s="113"/>
    </row>
    <row r="292" ht="30" hidden="1" customHeight="1" spans="1:24">
      <c r="A292" s="85">
        <v>153</v>
      </c>
      <c r="B292" s="103" t="s">
        <v>535</v>
      </c>
      <c r="C292" s="85" t="s">
        <v>89</v>
      </c>
      <c r="D292" s="124">
        <f t="shared" si="7"/>
        <v>0.52</v>
      </c>
      <c r="E292" s="124"/>
      <c r="F292" s="124">
        <v>0.52</v>
      </c>
      <c r="G292" s="94" t="s">
        <v>190</v>
      </c>
      <c r="H292" s="94" t="s">
        <v>79</v>
      </c>
      <c r="I292" s="94"/>
      <c r="J292" s="94"/>
      <c r="K292" s="112" t="s">
        <v>83</v>
      </c>
      <c r="L292" s="94" t="s">
        <v>112</v>
      </c>
      <c r="M292" s="113"/>
      <c r="N292" s="113"/>
      <c r="O292" s="94"/>
      <c r="P292" s="113"/>
      <c r="Q292" s="113"/>
      <c r="R292" s="113"/>
      <c r="S292" s="113"/>
      <c r="T292" s="113"/>
      <c r="U292" s="113"/>
      <c r="V292" s="113"/>
      <c r="W292" s="113"/>
      <c r="X292" s="113"/>
    </row>
    <row r="293" ht="19.05" customHeight="1" spans="1:24">
      <c r="A293" s="85">
        <v>154</v>
      </c>
      <c r="B293" s="103" t="s">
        <v>536</v>
      </c>
      <c r="C293" s="85" t="s">
        <v>89</v>
      </c>
      <c r="D293" s="124">
        <f t="shared" si="7"/>
        <v>0.04</v>
      </c>
      <c r="E293" s="124"/>
      <c r="F293" s="124">
        <v>0.04</v>
      </c>
      <c r="G293" s="94" t="s">
        <v>270</v>
      </c>
      <c r="H293" s="88" t="s">
        <v>111</v>
      </c>
      <c r="I293" s="94"/>
      <c r="J293" s="94"/>
      <c r="K293" s="112" t="s">
        <v>83</v>
      </c>
      <c r="L293" s="94" t="s">
        <v>112</v>
      </c>
      <c r="M293" s="113"/>
      <c r="N293" s="113"/>
      <c r="O293" s="94"/>
      <c r="P293" s="113"/>
      <c r="Q293" s="113"/>
      <c r="R293" s="113"/>
      <c r="S293" s="113"/>
      <c r="T293" s="113"/>
      <c r="U293" s="113"/>
      <c r="V293" s="113"/>
      <c r="W293" s="113"/>
      <c r="X293" s="113"/>
    </row>
    <row r="294" ht="30" hidden="1" customHeight="1" spans="1:24">
      <c r="A294" s="85">
        <v>155</v>
      </c>
      <c r="B294" s="86" t="s">
        <v>537</v>
      </c>
      <c r="C294" s="85" t="s">
        <v>131</v>
      </c>
      <c r="D294" s="87">
        <f t="shared" si="7"/>
        <v>0.09</v>
      </c>
      <c r="E294" s="87"/>
      <c r="F294" s="87">
        <v>0.09</v>
      </c>
      <c r="G294" s="88" t="s">
        <v>538</v>
      </c>
      <c r="H294" s="88" t="s">
        <v>56</v>
      </c>
      <c r="I294" s="85" t="s">
        <v>539</v>
      </c>
      <c r="J294" s="94" t="s">
        <v>540</v>
      </c>
      <c r="K294" s="112" t="s">
        <v>83</v>
      </c>
      <c r="L294" s="94" t="s">
        <v>112</v>
      </c>
      <c r="M294" s="113"/>
      <c r="N294" s="113"/>
      <c r="O294" s="94"/>
      <c r="P294" s="113"/>
      <c r="Q294" s="113"/>
      <c r="R294" s="113"/>
      <c r="S294" s="113"/>
      <c r="T294" s="113"/>
      <c r="U294" s="113"/>
      <c r="V294" s="113"/>
      <c r="W294" s="113"/>
      <c r="X294" s="113"/>
    </row>
    <row r="295" ht="30" hidden="1" customHeight="1" spans="1:24">
      <c r="A295" s="85">
        <v>156</v>
      </c>
      <c r="B295" s="103" t="s">
        <v>541</v>
      </c>
      <c r="C295" s="85" t="s">
        <v>131</v>
      </c>
      <c r="D295" s="87">
        <f t="shared" si="7"/>
        <v>0.2</v>
      </c>
      <c r="E295" s="124"/>
      <c r="F295" s="87">
        <v>0.2</v>
      </c>
      <c r="G295" s="94" t="s">
        <v>159</v>
      </c>
      <c r="H295" s="88" t="s">
        <v>56</v>
      </c>
      <c r="I295" s="94"/>
      <c r="J295" s="114"/>
      <c r="K295" s="112" t="s">
        <v>83</v>
      </c>
      <c r="L295" s="94" t="s">
        <v>112</v>
      </c>
      <c r="M295" s="113"/>
      <c r="N295" s="113"/>
      <c r="O295" s="94"/>
      <c r="P295" s="113"/>
      <c r="Q295" s="113"/>
      <c r="R295" s="113"/>
      <c r="S295" s="113"/>
      <c r="T295" s="113"/>
      <c r="U295" s="113"/>
      <c r="V295" s="113"/>
      <c r="W295" s="113"/>
      <c r="X295" s="113"/>
    </row>
    <row r="296" ht="30" hidden="1" customHeight="1" spans="1:24">
      <c r="A296" s="85">
        <v>157</v>
      </c>
      <c r="B296" s="103" t="s">
        <v>542</v>
      </c>
      <c r="C296" s="85" t="s">
        <v>131</v>
      </c>
      <c r="D296" s="87">
        <v>0.58</v>
      </c>
      <c r="E296" s="124"/>
      <c r="F296" s="87">
        <v>0.58</v>
      </c>
      <c r="G296" s="94" t="s">
        <v>159</v>
      </c>
      <c r="H296" s="88" t="s">
        <v>70</v>
      </c>
      <c r="I296" s="94">
        <v>28</v>
      </c>
      <c r="J296" s="94" t="s">
        <v>543</v>
      </c>
      <c r="K296" s="112" t="s">
        <v>211</v>
      </c>
      <c r="L296" s="94" t="s">
        <v>66</v>
      </c>
      <c r="M296" s="113"/>
      <c r="N296" s="113"/>
      <c r="O296" s="94"/>
      <c r="P296" s="113"/>
      <c r="Q296" s="113"/>
      <c r="R296" s="113"/>
      <c r="S296" s="113"/>
      <c r="T296" s="113"/>
      <c r="U296" s="113"/>
      <c r="V296" s="113"/>
      <c r="W296" s="113"/>
      <c r="X296" s="113"/>
    </row>
    <row r="297" ht="30" hidden="1" customHeight="1" spans="1:24">
      <c r="A297" s="85">
        <v>158</v>
      </c>
      <c r="B297" s="103" t="s">
        <v>544</v>
      </c>
      <c r="C297" s="85" t="s">
        <v>131</v>
      </c>
      <c r="D297" s="139">
        <v>0.0036</v>
      </c>
      <c r="E297" s="124"/>
      <c r="F297" s="139">
        <v>0.0036</v>
      </c>
      <c r="G297" s="94" t="s">
        <v>261</v>
      </c>
      <c r="H297" s="88" t="s">
        <v>56</v>
      </c>
      <c r="I297" s="94"/>
      <c r="J297" s="94"/>
      <c r="K297" s="112" t="s">
        <v>545</v>
      </c>
      <c r="L297" s="94" t="s">
        <v>66</v>
      </c>
      <c r="M297" s="113"/>
      <c r="N297" s="113"/>
      <c r="O297" s="94"/>
      <c r="P297" s="113"/>
      <c r="Q297" s="113"/>
      <c r="R297" s="113"/>
      <c r="S297" s="113"/>
      <c r="T297" s="113"/>
      <c r="U297" s="113"/>
      <c r="V297" s="113"/>
      <c r="W297" s="113"/>
      <c r="X297" s="113"/>
    </row>
    <row r="298" ht="18.9" hidden="1" customHeight="1" spans="1:24">
      <c r="A298" s="85">
        <v>159</v>
      </c>
      <c r="B298" s="103" t="s">
        <v>546</v>
      </c>
      <c r="C298" s="85" t="s">
        <v>131</v>
      </c>
      <c r="D298" s="87">
        <v>0.01</v>
      </c>
      <c r="E298" s="124"/>
      <c r="F298" s="87">
        <v>0.01</v>
      </c>
      <c r="G298" s="94" t="s">
        <v>270</v>
      </c>
      <c r="H298" s="88" t="s">
        <v>56</v>
      </c>
      <c r="I298" s="94">
        <v>26</v>
      </c>
      <c r="J298" s="94">
        <v>176</v>
      </c>
      <c r="K298" s="112" t="s">
        <v>211</v>
      </c>
      <c r="L298" s="94" t="s">
        <v>66</v>
      </c>
      <c r="M298" s="113"/>
      <c r="N298" s="113"/>
      <c r="O298" s="94"/>
      <c r="P298" s="113"/>
      <c r="Q298" s="113"/>
      <c r="R298" s="113"/>
      <c r="S298" s="113"/>
      <c r="T298" s="113"/>
      <c r="U298" s="113"/>
      <c r="V298" s="113"/>
      <c r="W298" s="113"/>
      <c r="X298" s="113"/>
    </row>
    <row r="299" ht="18.9" hidden="1" customHeight="1" spans="1:24">
      <c r="A299" s="85">
        <v>160</v>
      </c>
      <c r="B299" s="103" t="s">
        <v>547</v>
      </c>
      <c r="C299" s="85" t="s">
        <v>89</v>
      </c>
      <c r="D299" s="87">
        <v>0.02</v>
      </c>
      <c r="E299" s="124"/>
      <c r="F299" s="87">
        <v>0.02</v>
      </c>
      <c r="G299" s="94" t="s">
        <v>55</v>
      </c>
      <c r="H299" s="88" t="s">
        <v>297</v>
      </c>
      <c r="I299" s="94">
        <v>33</v>
      </c>
      <c r="J299" s="94" t="s">
        <v>548</v>
      </c>
      <c r="K299" s="112" t="s">
        <v>211</v>
      </c>
      <c r="L299" s="94" t="s">
        <v>66</v>
      </c>
      <c r="M299" s="113"/>
      <c r="N299" s="113"/>
      <c r="O299" s="94"/>
      <c r="P299" s="113"/>
      <c r="Q299" s="113"/>
      <c r="R299" s="113"/>
      <c r="S299" s="113"/>
      <c r="T299" s="113"/>
      <c r="U299" s="113"/>
      <c r="V299" s="113"/>
      <c r="W299" s="113"/>
      <c r="X299" s="113"/>
    </row>
    <row r="300" ht="18.9" hidden="1" customHeight="1" spans="1:24">
      <c r="A300" s="85">
        <v>161</v>
      </c>
      <c r="B300" s="86" t="s">
        <v>549</v>
      </c>
      <c r="C300" s="85" t="s">
        <v>131</v>
      </c>
      <c r="D300" s="87">
        <v>0.019</v>
      </c>
      <c r="E300" s="87"/>
      <c r="F300" s="87">
        <v>0.019</v>
      </c>
      <c r="G300" s="104" t="s">
        <v>550</v>
      </c>
      <c r="H300" s="104" t="s">
        <v>56</v>
      </c>
      <c r="I300" s="94"/>
      <c r="J300" s="94"/>
      <c r="K300" s="112" t="s">
        <v>176</v>
      </c>
      <c r="L300" s="94" t="s">
        <v>58</v>
      </c>
      <c r="M300" s="113"/>
      <c r="N300" s="113"/>
      <c r="O300" s="94"/>
      <c r="P300" s="113"/>
      <c r="Q300" s="113"/>
      <c r="R300" s="113"/>
      <c r="S300" s="113"/>
      <c r="T300" s="113"/>
      <c r="U300" s="113"/>
      <c r="V300" s="113"/>
      <c r="W300" s="113"/>
      <c r="X300" s="113"/>
    </row>
    <row r="301" ht="30" hidden="1" customHeight="1" spans="1:24">
      <c r="A301" s="85">
        <v>162</v>
      </c>
      <c r="B301" s="86" t="s">
        <v>551</v>
      </c>
      <c r="C301" s="85" t="s">
        <v>131</v>
      </c>
      <c r="D301" s="87">
        <v>0.58496</v>
      </c>
      <c r="E301" s="87"/>
      <c r="F301" s="87">
        <v>0.58496</v>
      </c>
      <c r="G301" s="104" t="s">
        <v>203</v>
      </c>
      <c r="H301" s="104" t="s">
        <v>70</v>
      </c>
      <c r="I301" s="94">
        <v>28</v>
      </c>
      <c r="J301" s="94" t="s">
        <v>552</v>
      </c>
      <c r="K301" s="112" t="s">
        <v>176</v>
      </c>
      <c r="L301" s="94"/>
      <c r="M301" s="113"/>
      <c r="N301" s="113"/>
      <c r="O301" s="94"/>
      <c r="P301" s="113"/>
      <c r="Q301" s="113"/>
      <c r="R301" s="113"/>
      <c r="S301" s="113"/>
      <c r="T301" s="113"/>
      <c r="U301" s="113"/>
      <c r="V301" s="113"/>
      <c r="W301" s="113"/>
      <c r="X301" s="113"/>
    </row>
    <row r="302" ht="18.45" hidden="1" customHeight="1" spans="1:24">
      <c r="A302" s="85">
        <v>163</v>
      </c>
      <c r="B302" s="86" t="s">
        <v>553</v>
      </c>
      <c r="C302" s="85" t="s">
        <v>131</v>
      </c>
      <c r="D302" s="87">
        <v>0.04</v>
      </c>
      <c r="E302" s="87"/>
      <c r="F302" s="87">
        <v>0.04</v>
      </c>
      <c r="G302" s="104" t="s">
        <v>87</v>
      </c>
      <c r="H302" s="104" t="s">
        <v>73</v>
      </c>
      <c r="I302" s="94">
        <v>19</v>
      </c>
      <c r="J302" s="94" t="s">
        <v>554</v>
      </c>
      <c r="K302" s="112" t="s">
        <v>176</v>
      </c>
      <c r="L302" s="94"/>
      <c r="M302" s="113"/>
      <c r="N302" s="113"/>
      <c r="O302" s="94"/>
      <c r="P302" s="113"/>
      <c r="Q302" s="113"/>
      <c r="R302" s="113"/>
      <c r="S302" s="113"/>
      <c r="T302" s="113"/>
      <c r="U302" s="113"/>
      <c r="V302" s="113"/>
      <c r="W302" s="113"/>
      <c r="X302" s="113"/>
    </row>
    <row r="303" ht="18.45" hidden="1" customHeight="1" spans="1:24">
      <c r="A303" s="85">
        <v>164</v>
      </c>
      <c r="B303" s="86" t="s">
        <v>555</v>
      </c>
      <c r="C303" s="85" t="s">
        <v>89</v>
      </c>
      <c r="D303" s="87">
        <v>0.1</v>
      </c>
      <c r="E303" s="87"/>
      <c r="F303" s="87">
        <v>0.1</v>
      </c>
      <c r="G303" s="104" t="s">
        <v>265</v>
      </c>
      <c r="H303" s="104" t="s">
        <v>297</v>
      </c>
      <c r="I303" s="94">
        <v>37</v>
      </c>
      <c r="J303" s="94">
        <v>15</v>
      </c>
      <c r="K303" s="112" t="s">
        <v>176</v>
      </c>
      <c r="L303" s="94"/>
      <c r="M303" s="113"/>
      <c r="N303" s="113"/>
      <c r="O303" s="94"/>
      <c r="P303" s="113"/>
      <c r="Q303" s="113"/>
      <c r="R303" s="113"/>
      <c r="S303" s="113"/>
      <c r="T303" s="113"/>
      <c r="U303" s="113"/>
      <c r="V303" s="113"/>
      <c r="W303" s="113"/>
      <c r="X303" s="113"/>
    </row>
    <row r="304" ht="19.05" customHeight="1" spans="1:24">
      <c r="A304" s="85">
        <v>165</v>
      </c>
      <c r="B304" s="86" t="s">
        <v>556</v>
      </c>
      <c r="C304" s="85" t="s">
        <v>89</v>
      </c>
      <c r="D304" s="87">
        <v>0.012</v>
      </c>
      <c r="E304" s="87"/>
      <c r="F304" s="87">
        <v>0.012</v>
      </c>
      <c r="G304" s="104" t="s">
        <v>203</v>
      </c>
      <c r="H304" s="104" t="s">
        <v>111</v>
      </c>
      <c r="I304" s="94">
        <v>23</v>
      </c>
      <c r="J304" s="94">
        <v>78</v>
      </c>
      <c r="K304" s="112" t="s">
        <v>176</v>
      </c>
      <c r="L304" s="94"/>
      <c r="M304" s="113"/>
      <c r="N304" s="113"/>
      <c r="O304" s="94"/>
      <c r="P304" s="113"/>
      <c r="Q304" s="113"/>
      <c r="R304" s="113"/>
      <c r="S304" s="113"/>
      <c r="T304" s="113"/>
      <c r="U304" s="113"/>
      <c r="V304" s="113"/>
      <c r="W304" s="113"/>
      <c r="X304" s="113"/>
    </row>
    <row r="305" ht="19.05" customHeight="1" spans="1:24">
      <c r="A305" s="89" t="s">
        <v>557</v>
      </c>
      <c r="B305" s="90" t="s">
        <v>558</v>
      </c>
      <c r="C305" s="85"/>
      <c r="D305" s="87"/>
      <c r="E305" s="87"/>
      <c r="F305" s="87"/>
      <c r="G305" s="94"/>
      <c r="H305" s="94"/>
      <c r="I305" s="85"/>
      <c r="J305" s="94"/>
      <c r="K305" s="112"/>
      <c r="L305" s="94"/>
      <c r="M305" s="113"/>
      <c r="N305" s="113"/>
      <c r="O305" s="94"/>
      <c r="P305" s="113"/>
      <c r="Q305" s="113"/>
      <c r="R305" s="113"/>
      <c r="S305" s="113"/>
      <c r="T305" s="113"/>
      <c r="U305" s="113"/>
      <c r="V305" s="113"/>
      <c r="W305" s="113"/>
      <c r="X305" s="113"/>
    </row>
    <row r="306" ht="18.45" hidden="1" customHeight="1" spans="1:24">
      <c r="A306" s="85">
        <v>166</v>
      </c>
      <c r="B306" s="86" t="s">
        <v>559</v>
      </c>
      <c r="C306" s="85" t="s">
        <v>265</v>
      </c>
      <c r="D306" s="87">
        <v>0.0997</v>
      </c>
      <c r="E306" s="87"/>
      <c r="F306" s="87">
        <v>0.0997</v>
      </c>
      <c r="G306" s="94" t="s">
        <v>265</v>
      </c>
      <c r="H306" s="94" t="s">
        <v>82</v>
      </c>
      <c r="I306" s="85">
        <v>53</v>
      </c>
      <c r="J306" s="94" t="s">
        <v>560</v>
      </c>
      <c r="K306" s="112" t="s">
        <v>211</v>
      </c>
      <c r="L306" s="94" t="s">
        <v>66</v>
      </c>
      <c r="M306" s="113"/>
      <c r="N306" s="113"/>
      <c r="O306" s="94"/>
      <c r="P306" s="113"/>
      <c r="Q306" s="113"/>
      <c r="R306" s="113"/>
      <c r="S306" s="113"/>
      <c r="T306" s="113"/>
      <c r="U306" s="113"/>
      <c r="V306" s="113"/>
      <c r="W306" s="113"/>
      <c r="X306" s="113"/>
    </row>
    <row r="307" ht="18.45" hidden="1" customHeight="1" spans="1:24">
      <c r="A307" s="85">
        <v>167</v>
      </c>
      <c r="B307" s="86" t="s">
        <v>561</v>
      </c>
      <c r="C307" s="85" t="s">
        <v>265</v>
      </c>
      <c r="D307" s="87">
        <v>0.361</v>
      </c>
      <c r="E307" s="87"/>
      <c r="F307" s="87">
        <v>0.361</v>
      </c>
      <c r="G307" s="94" t="s">
        <v>265</v>
      </c>
      <c r="H307" s="94" t="s">
        <v>82</v>
      </c>
      <c r="I307" s="85">
        <v>14</v>
      </c>
      <c r="J307" s="94">
        <v>30</v>
      </c>
      <c r="K307" s="112" t="s">
        <v>211</v>
      </c>
      <c r="L307" s="94" t="s">
        <v>66</v>
      </c>
      <c r="M307" s="113"/>
      <c r="N307" s="113"/>
      <c r="O307" s="94"/>
      <c r="P307" s="113"/>
      <c r="Q307" s="113"/>
      <c r="R307" s="113"/>
      <c r="S307" s="113"/>
      <c r="T307" s="113"/>
      <c r="U307" s="113"/>
      <c r="V307" s="113"/>
      <c r="W307" s="113"/>
      <c r="X307" s="113"/>
    </row>
    <row r="308" ht="18.45" hidden="1" customHeight="1" spans="1:24">
      <c r="A308" s="85">
        <v>168</v>
      </c>
      <c r="B308" s="86" t="s">
        <v>562</v>
      </c>
      <c r="C308" s="85" t="s">
        <v>265</v>
      </c>
      <c r="D308" s="87">
        <v>0.0339</v>
      </c>
      <c r="E308" s="87"/>
      <c r="F308" s="87">
        <v>0.0339</v>
      </c>
      <c r="G308" s="94" t="s">
        <v>265</v>
      </c>
      <c r="H308" s="94" t="s">
        <v>82</v>
      </c>
      <c r="I308" s="85">
        <v>39</v>
      </c>
      <c r="J308" s="94" t="s">
        <v>563</v>
      </c>
      <c r="K308" s="112" t="s">
        <v>211</v>
      </c>
      <c r="L308" s="94" t="s">
        <v>66</v>
      </c>
      <c r="M308" s="113"/>
      <c r="N308" s="113"/>
      <c r="O308" s="94"/>
      <c r="P308" s="113"/>
      <c r="Q308" s="113"/>
      <c r="R308" s="113"/>
      <c r="S308" s="113"/>
      <c r="T308" s="113"/>
      <c r="U308" s="113"/>
      <c r="V308" s="113"/>
      <c r="W308" s="113"/>
      <c r="X308" s="113"/>
    </row>
    <row r="309" ht="18.45" hidden="1" customHeight="1" spans="1:24">
      <c r="A309" s="85">
        <v>169</v>
      </c>
      <c r="B309" s="86" t="s">
        <v>564</v>
      </c>
      <c r="C309" s="85" t="s">
        <v>265</v>
      </c>
      <c r="D309" s="87">
        <v>0.1</v>
      </c>
      <c r="E309" s="87"/>
      <c r="F309" s="87">
        <v>0.1</v>
      </c>
      <c r="G309" s="94" t="s">
        <v>265</v>
      </c>
      <c r="H309" s="94" t="s">
        <v>82</v>
      </c>
      <c r="I309" s="85">
        <v>23</v>
      </c>
      <c r="J309" s="94" t="s">
        <v>565</v>
      </c>
      <c r="K309" s="112" t="s">
        <v>211</v>
      </c>
      <c r="L309" s="94" t="s">
        <v>66</v>
      </c>
      <c r="M309" s="113"/>
      <c r="N309" s="113"/>
      <c r="O309" s="94"/>
      <c r="P309" s="113"/>
      <c r="Q309" s="113"/>
      <c r="R309" s="113"/>
      <c r="S309" s="113"/>
      <c r="T309" s="113"/>
      <c r="U309" s="113"/>
      <c r="V309" s="113"/>
      <c r="W309" s="113"/>
      <c r="X309" s="113"/>
    </row>
    <row r="310" ht="18.45" hidden="1" customHeight="1" spans="1:24">
      <c r="A310" s="85">
        <v>170</v>
      </c>
      <c r="B310" s="86" t="s">
        <v>566</v>
      </c>
      <c r="C310" s="85" t="s">
        <v>265</v>
      </c>
      <c r="D310" s="87">
        <v>0.0899</v>
      </c>
      <c r="E310" s="87"/>
      <c r="F310" s="87">
        <v>0.0899</v>
      </c>
      <c r="G310" s="94" t="s">
        <v>265</v>
      </c>
      <c r="H310" s="94" t="s">
        <v>82</v>
      </c>
      <c r="I310" s="85">
        <v>74</v>
      </c>
      <c r="J310" s="94">
        <v>198</v>
      </c>
      <c r="K310" s="112" t="s">
        <v>211</v>
      </c>
      <c r="L310" s="94" t="s">
        <v>66</v>
      </c>
      <c r="M310" s="113"/>
      <c r="N310" s="113"/>
      <c r="O310" s="94"/>
      <c r="P310" s="113"/>
      <c r="Q310" s="113"/>
      <c r="R310" s="113"/>
      <c r="S310" s="113"/>
      <c r="T310" s="113"/>
      <c r="U310" s="113"/>
      <c r="V310" s="113"/>
      <c r="W310" s="113"/>
      <c r="X310" s="113"/>
    </row>
    <row r="311" ht="18.45" hidden="1" customHeight="1" spans="1:24">
      <c r="A311" s="85">
        <v>171</v>
      </c>
      <c r="B311" s="86" t="s">
        <v>567</v>
      </c>
      <c r="C311" s="85" t="s">
        <v>265</v>
      </c>
      <c r="D311" s="87">
        <v>0.05</v>
      </c>
      <c r="E311" s="87"/>
      <c r="F311" s="87">
        <v>0.05</v>
      </c>
      <c r="G311" s="94" t="s">
        <v>265</v>
      </c>
      <c r="H311" s="94" t="s">
        <v>82</v>
      </c>
      <c r="I311" s="85">
        <v>66</v>
      </c>
      <c r="J311" s="94" t="s">
        <v>568</v>
      </c>
      <c r="K311" s="112" t="s">
        <v>211</v>
      </c>
      <c r="L311" s="94" t="s">
        <v>66</v>
      </c>
      <c r="M311" s="113"/>
      <c r="N311" s="113"/>
      <c r="O311" s="94"/>
      <c r="P311" s="113"/>
      <c r="Q311" s="113"/>
      <c r="R311" s="113"/>
      <c r="S311" s="113"/>
      <c r="T311" s="113"/>
      <c r="U311" s="113"/>
      <c r="V311" s="113"/>
      <c r="W311" s="113"/>
      <c r="X311" s="113"/>
    </row>
    <row r="312" ht="18.45" hidden="1" customHeight="1" spans="1:24">
      <c r="A312" s="85">
        <v>172</v>
      </c>
      <c r="B312" s="86" t="s">
        <v>569</v>
      </c>
      <c r="C312" s="85" t="s">
        <v>265</v>
      </c>
      <c r="D312" s="87">
        <v>0.6418</v>
      </c>
      <c r="E312" s="87"/>
      <c r="F312" s="87">
        <v>0.6418</v>
      </c>
      <c r="G312" s="94" t="s">
        <v>265</v>
      </c>
      <c r="H312" s="94" t="s">
        <v>82</v>
      </c>
      <c r="I312" s="85">
        <v>53</v>
      </c>
      <c r="J312" s="94" t="s">
        <v>570</v>
      </c>
      <c r="K312" s="112" t="s">
        <v>211</v>
      </c>
      <c r="L312" s="94" t="s">
        <v>66</v>
      </c>
      <c r="M312" s="113"/>
      <c r="N312" s="113"/>
      <c r="O312" s="94"/>
      <c r="P312" s="113"/>
      <c r="Q312" s="113"/>
      <c r="R312" s="113"/>
      <c r="S312" s="113"/>
      <c r="T312" s="113"/>
      <c r="U312" s="113"/>
      <c r="V312" s="113"/>
      <c r="W312" s="113"/>
      <c r="X312" s="113"/>
    </row>
    <row r="313" ht="18.45" hidden="1" customHeight="1" spans="1:24">
      <c r="A313" s="85">
        <v>173</v>
      </c>
      <c r="B313" s="86" t="s">
        <v>571</v>
      </c>
      <c r="C313" s="85" t="s">
        <v>250</v>
      </c>
      <c r="D313" s="87">
        <v>0.03</v>
      </c>
      <c r="E313" s="87"/>
      <c r="F313" s="87">
        <v>0.03</v>
      </c>
      <c r="G313" s="85" t="s">
        <v>250</v>
      </c>
      <c r="H313" s="94" t="s">
        <v>76</v>
      </c>
      <c r="I313" s="85">
        <v>36</v>
      </c>
      <c r="J313" s="94">
        <v>1285</v>
      </c>
      <c r="K313" s="112" t="s">
        <v>211</v>
      </c>
      <c r="L313" s="94" t="s">
        <v>66</v>
      </c>
      <c r="M313" s="113"/>
      <c r="N313" s="113"/>
      <c r="O313" s="94"/>
      <c r="P313" s="113"/>
      <c r="Q313" s="113"/>
      <c r="R313" s="113"/>
      <c r="S313" s="113"/>
      <c r="T313" s="113"/>
      <c r="U313" s="113"/>
      <c r="V313" s="113"/>
      <c r="W313" s="113"/>
      <c r="X313" s="113"/>
    </row>
    <row r="314" ht="30" hidden="1" customHeight="1" spans="1:24">
      <c r="A314" s="85">
        <v>174</v>
      </c>
      <c r="B314" s="86" t="s">
        <v>572</v>
      </c>
      <c r="C314" s="85" t="s">
        <v>250</v>
      </c>
      <c r="D314" s="87">
        <v>3.41</v>
      </c>
      <c r="E314" s="87"/>
      <c r="F314" s="87">
        <v>3.41</v>
      </c>
      <c r="G314" s="85" t="s">
        <v>250</v>
      </c>
      <c r="H314" s="94" t="s">
        <v>76</v>
      </c>
      <c r="I314" s="85">
        <v>34</v>
      </c>
      <c r="J314" s="94" t="s">
        <v>573</v>
      </c>
      <c r="K314" s="112" t="s">
        <v>574</v>
      </c>
      <c r="L314" s="94" t="s">
        <v>66</v>
      </c>
      <c r="M314" s="113"/>
      <c r="N314" s="113"/>
      <c r="O314" s="94"/>
      <c r="P314" s="113"/>
      <c r="Q314" s="113"/>
      <c r="R314" s="113"/>
      <c r="S314" s="113"/>
      <c r="T314" s="113"/>
      <c r="U314" s="113"/>
      <c r="V314" s="113"/>
      <c r="W314" s="113"/>
      <c r="X314" s="113"/>
    </row>
    <row r="315" ht="30" hidden="1" customHeight="1" spans="1:24">
      <c r="A315" s="85">
        <v>175</v>
      </c>
      <c r="B315" s="86" t="s">
        <v>575</v>
      </c>
      <c r="C315" s="85" t="s">
        <v>250</v>
      </c>
      <c r="D315" s="87">
        <v>6.61</v>
      </c>
      <c r="E315" s="87"/>
      <c r="F315" s="87">
        <v>6.61</v>
      </c>
      <c r="G315" s="85" t="s">
        <v>250</v>
      </c>
      <c r="H315" s="94" t="s">
        <v>297</v>
      </c>
      <c r="I315" s="85">
        <v>19</v>
      </c>
      <c r="J315" s="94">
        <v>523</v>
      </c>
      <c r="K315" s="112" t="s">
        <v>576</v>
      </c>
      <c r="L315" s="94" t="s">
        <v>66</v>
      </c>
      <c r="M315" s="113"/>
      <c r="N315" s="113"/>
      <c r="O315" s="94"/>
      <c r="P315" s="113"/>
      <c r="Q315" s="113"/>
      <c r="R315" s="113"/>
      <c r="S315" s="113"/>
      <c r="T315" s="113"/>
      <c r="U315" s="113"/>
      <c r="V315" s="113"/>
      <c r="W315" s="113"/>
      <c r="X315" s="113"/>
    </row>
    <row r="316" ht="30" hidden="1" customHeight="1" spans="1:24">
      <c r="A316" s="85">
        <v>176</v>
      </c>
      <c r="B316" s="86" t="s">
        <v>577</v>
      </c>
      <c r="C316" s="85" t="s">
        <v>250</v>
      </c>
      <c r="D316" s="87">
        <v>4.5</v>
      </c>
      <c r="E316" s="87"/>
      <c r="F316" s="87">
        <v>4.5</v>
      </c>
      <c r="G316" s="85" t="s">
        <v>250</v>
      </c>
      <c r="H316" s="94" t="s">
        <v>297</v>
      </c>
      <c r="I316" s="85" t="s">
        <v>578</v>
      </c>
      <c r="J316" s="94"/>
      <c r="K316" s="112" t="s">
        <v>579</v>
      </c>
      <c r="L316" s="94" t="s">
        <v>66</v>
      </c>
      <c r="M316" s="113"/>
      <c r="N316" s="113"/>
      <c r="O316" s="94"/>
      <c r="P316" s="113"/>
      <c r="Q316" s="113"/>
      <c r="R316" s="113"/>
      <c r="S316" s="113"/>
      <c r="T316" s="113"/>
      <c r="U316" s="113"/>
      <c r="V316" s="113"/>
      <c r="W316" s="113"/>
      <c r="X316" s="113"/>
    </row>
    <row r="317" ht="30" hidden="1" customHeight="1" spans="1:24">
      <c r="A317" s="85">
        <v>177</v>
      </c>
      <c r="B317" s="86" t="s">
        <v>580</v>
      </c>
      <c r="C317" s="85" t="s">
        <v>581</v>
      </c>
      <c r="D317" s="87">
        <v>0.198</v>
      </c>
      <c r="E317" s="87"/>
      <c r="F317" s="87">
        <v>0.198</v>
      </c>
      <c r="G317" s="94" t="s">
        <v>581</v>
      </c>
      <c r="H317" s="94" t="s">
        <v>297</v>
      </c>
      <c r="I317" s="85">
        <v>7</v>
      </c>
      <c r="J317" s="94">
        <v>274</v>
      </c>
      <c r="K317" s="112" t="s">
        <v>582</v>
      </c>
      <c r="L317" s="94" t="s">
        <v>66</v>
      </c>
      <c r="M317" s="113"/>
      <c r="N317" s="113"/>
      <c r="O317" s="94"/>
      <c r="P317" s="113"/>
      <c r="Q317" s="113"/>
      <c r="R317" s="113"/>
      <c r="S317" s="113"/>
      <c r="T317" s="113"/>
      <c r="U317" s="113"/>
      <c r="V317" s="113"/>
      <c r="W317" s="113"/>
      <c r="X317" s="113"/>
    </row>
    <row r="318" ht="19.05" customHeight="1" spans="1:24">
      <c r="A318" s="140">
        <v>178</v>
      </c>
      <c r="B318" s="141" t="s">
        <v>583</v>
      </c>
      <c r="C318" s="140" t="s">
        <v>584</v>
      </c>
      <c r="D318" s="87">
        <v>0.15</v>
      </c>
      <c r="E318" s="87"/>
      <c r="F318" s="142">
        <v>0.15</v>
      </c>
      <c r="G318" s="143" t="s">
        <v>584</v>
      </c>
      <c r="H318" s="143" t="s">
        <v>111</v>
      </c>
      <c r="I318" s="140" t="s">
        <v>585</v>
      </c>
      <c r="J318" s="143" t="s">
        <v>586</v>
      </c>
      <c r="K318" s="112" t="s">
        <v>587</v>
      </c>
      <c r="L318" s="94" t="s">
        <v>66</v>
      </c>
      <c r="M318" s="113"/>
      <c r="N318" s="113"/>
      <c r="O318" s="94"/>
      <c r="P318" s="113"/>
      <c r="Q318" s="146"/>
      <c r="R318" s="146"/>
      <c r="S318" s="146"/>
      <c r="T318" s="146"/>
      <c r="U318" s="146"/>
      <c r="V318" s="146"/>
      <c r="W318" s="146"/>
      <c r="X318" s="146"/>
    </row>
    <row r="319" ht="39.9" hidden="1" customHeight="1" spans="1:24">
      <c r="A319" s="152">
        <v>179</v>
      </c>
      <c r="B319" s="153" t="s">
        <v>588</v>
      </c>
      <c r="C319" s="152" t="s">
        <v>584</v>
      </c>
      <c r="D319" s="142">
        <v>0.31</v>
      </c>
      <c r="E319" s="142"/>
      <c r="F319" s="154">
        <v>0.31</v>
      </c>
      <c r="G319" s="155" t="s">
        <v>584</v>
      </c>
      <c r="H319" s="155" t="s">
        <v>117</v>
      </c>
      <c r="I319" s="152">
        <v>23</v>
      </c>
      <c r="J319" s="155" t="s">
        <v>589</v>
      </c>
      <c r="K319" s="145" t="s">
        <v>590</v>
      </c>
      <c r="L319" s="143" t="s">
        <v>66</v>
      </c>
      <c r="M319" s="146"/>
      <c r="N319" s="146"/>
      <c r="O319" s="143"/>
      <c r="P319" s="146"/>
      <c r="Q319" s="156"/>
      <c r="R319" s="156"/>
      <c r="S319" s="156"/>
      <c r="T319" s="156"/>
      <c r="U319" s="156"/>
      <c r="V319" s="156"/>
      <c r="W319" s="156"/>
      <c r="X319" s="156"/>
    </row>
    <row r="320" s="51" customFormat="1" ht="33.75" customHeight="1" spans="1:15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7"/>
      <c r="M320" s="147"/>
      <c r="O320" s="147"/>
    </row>
    <row r="321" spans="16:17">
      <c r="P321" s="53"/>
      <c r="Q321" s="53"/>
    </row>
    <row r="322" s="53" customFormat="1" spans="1:9">
      <c r="A322" s="54"/>
      <c r="B322" s="55"/>
      <c r="C322" s="54"/>
      <c r="D322" s="56"/>
      <c r="E322" s="56"/>
      <c r="F322" s="56"/>
      <c r="I322" s="54"/>
    </row>
    <row r="323" s="53" customFormat="1" spans="1:9">
      <c r="A323" s="54"/>
      <c r="B323" s="55"/>
      <c r="C323" s="54"/>
      <c r="D323" s="56"/>
      <c r="E323" s="56"/>
      <c r="F323" s="148"/>
      <c r="I323" s="54"/>
    </row>
    <row r="324" s="53" customFormat="1" spans="1:9">
      <c r="A324" s="54"/>
      <c r="B324" s="55"/>
      <c r="C324" s="54"/>
      <c r="D324" s="56"/>
      <c r="E324" s="56"/>
      <c r="F324" s="56"/>
      <c r="I324" s="54"/>
    </row>
    <row r="325" s="53" customFormat="1" spans="1:9">
      <c r="A325" s="54"/>
      <c r="B325" s="55"/>
      <c r="C325" s="54"/>
      <c r="D325" s="54"/>
      <c r="E325" s="56"/>
      <c r="F325" s="56"/>
      <c r="I325" s="54"/>
    </row>
    <row r="326" s="53" customFormat="1" spans="1:9">
      <c r="A326" s="54"/>
      <c r="B326" s="55"/>
      <c r="C326" s="54"/>
      <c r="D326" s="149"/>
      <c r="E326" s="56"/>
      <c r="F326" s="56"/>
      <c r="G326" s="56"/>
      <c r="I326" s="150"/>
    </row>
    <row r="327" s="53" customFormat="1" spans="1:9">
      <c r="A327" s="54"/>
      <c r="B327" s="55"/>
      <c r="C327" s="54"/>
      <c r="D327" s="54"/>
      <c r="E327" s="56"/>
      <c r="F327" s="150"/>
      <c r="I327" s="150"/>
    </row>
    <row r="328" s="53" customFormat="1" spans="1:9">
      <c r="A328" s="54"/>
      <c r="B328" s="55"/>
      <c r="C328" s="54"/>
      <c r="D328" s="54"/>
      <c r="E328" s="56"/>
      <c r="F328" s="150"/>
      <c r="I328" s="54"/>
    </row>
    <row r="329" s="53" customFormat="1" spans="1:9">
      <c r="A329" s="54"/>
      <c r="B329" s="55"/>
      <c r="C329" s="54"/>
      <c r="D329" s="54"/>
      <c r="E329" s="56"/>
      <c r="F329" s="151"/>
      <c r="I329" s="54"/>
    </row>
    <row r="330" s="53" customFormat="1" hidden="1" spans="1:9">
      <c r="A330" s="54"/>
      <c r="B330" s="55"/>
      <c r="C330" s="54"/>
      <c r="D330" s="56"/>
      <c r="E330" s="56"/>
      <c r="F330" s="56"/>
      <c r="I330" s="54"/>
    </row>
    <row r="331" s="53" customFormat="1" hidden="1" spans="1:9">
      <c r="A331" s="54"/>
      <c r="B331" s="55"/>
      <c r="C331" s="54"/>
      <c r="D331" s="54"/>
      <c r="E331" s="56"/>
      <c r="F331" s="150"/>
      <c r="I331" s="54"/>
    </row>
    <row r="332" s="53" customFormat="1" hidden="1" spans="1:9">
      <c r="A332" s="54"/>
      <c r="B332" s="55"/>
      <c r="C332" s="54"/>
      <c r="D332" s="54"/>
      <c r="E332" s="56"/>
      <c r="F332" s="56"/>
      <c r="I332" s="54"/>
    </row>
    <row r="333" s="53" customFormat="1" hidden="1" spans="1:9">
      <c r="A333" s="54"/>
      <c r="B333" s="55"/>
      <c r="C333" s="54"/>
      <c r="D333" s="149"/>
      <c r="E333" s="56"/>
      <c r="F333" s="151"/>
      <c r="I333" s="54"/>
    </row>
    <row r="334" s="53" customFormat="1" hidden="1" spans="1:9">
      <c r="A334" s="54"/>
      <c r="B334" s="55"/>
      <c r="C334" s="54"/>
      <c r="D334" s="56"/>
      <c r="E334" s="56"/>
      <c r="F334" s="56"/>
      <c r="I334" s="54"/>
    </row>
    <row r="335" s="53" customFormat="1" hidden="1" spans="1:9">
      <c r="A335" s="54"/>
      <c r="B335" s="55"/>
      <c r="C335" s="54"/>
      <c r="D335" s="56"/>
      <c r="E335" s="56"/>
      <c r="F335" s="56"/>
      <c r="I335" s="54"/>
    </row>
    <row r="336" s="53" customFormat="1" hidden="1" spans="1:9">
      <c r="A336" s="54"/>
      <c r="B336" s="55"/>
      <c r="C336" s="54"/>
      <c r="D336" s="56"/>
      <c r="E336" s="56"/>
      <c r="F336" s="56"/>
      <c r="I336" s="54"/>
    </row>
    <row r="337" s="53" customFormat="1" hidden="1" spans="1:9">
      <c r="A337" s="54"/>
      <c r="B337" s="55"/>
      <c r="C337" s="54"/>
      <c r="D337" s="54"/>
      <c r="E337" s="56"/>
      <c r="F337" s="150"/>
      <c r="I337" s="54"/>
    </row>
    <row r="338" s="53" customFormat="1" hidden="1" spans="1:9">
      <c r="A338" s="54"/>
      <c r="B338" s="55"/>
      <c r="C338" s="54"/>
      <c r="D338" s="54"/>
      <c r="E338" s="56"/>
      <c r="F338" s="56"/>
      <c r="I338" s="54"/>
    </row>
    <row r="339" s="53" customFormat="1" hidden="1" spans="1:9">
      <c r="A339" s="54"/>
      <c r="B339" s="55"/>
      <c r="C339" s="54"/>
      <c r="D339" s="56"/>
      <c r="E339" s="56"/>
      <c r="F339" s="56"/>
      <c r="I339" s="54"/>
    </row>
    <row r="340" s="53" customFormat="1" hidden="1" spans="1:9">
      <c r="A340" s="54"/>
      <c r="B340" s="55"/>
      <c r="C340" s="54"/>
      <c r="D340" s="56"/>
      <c r="E340" s="56"/>
      <c r="F340" s="56"/>
      <c r="I340" s="54"/>
    </row>
    <row r="341" s="53" customFormat="1" hidden="1" spans="1:17">
      <c r="A341" s="54"/>
      <c r="B341" s="55"/>
      <c r="C341" s="54"/>
      <c r="D341" s="56"/>
      <c r="E341" s="56"/>
      <c r="F341" s="56"/>
      <c r="I341" s="54"/>
      <c r="P341" s="55"/>
      <c r="Q341" s="55"/>
    </row>
    <row r="342" hidden="1"/>
    <row r="343" hidden="1"/>
    <row r="344" hidden="1"/>
    <row r="345" hidden="1"/>
    <row r="346" hidden="1"/>
    <row r="347" hidden="1" spans="6:6">
      <c r="F347" s="151"/>
    </row>
    <row r="348" hidden="1"/>
    <row r="349" hidden="1"/>
    <row r="352" hidden="1" spans="6:7">
      <c r="F352" s="151"/>
      <c r="G352" s="56"/>
    </row>
    <row r="355" hidden="1"/>
    <row r="356" hidden="1" spans="7:8">
      <c r="G356" s="53" t="s">
        <v>591</v>
      </c>
      <c r="H356" s="53">
        <v>6</v>
      </c>
    </row>
    <row r="357" hidden="1" spans="7:8">
      <c r="G357" s="53" t="s">
        <v>32</v>
      </c>
      <c r="H357" s="53">
        <v>5</v>
      </c>
    </row>
    <row r="358" hidden="1" spans="7:8">
      <c r="G358" s="53" t="s">
        <v>66</v>
      </c>
      <c r="H358" s="53">
        <v>153</v>
      </c>
    </row>
    <row r="359" hidden="1" spans="7:8">
      <c r="G359" s="53" t="s">
        <v>592</v>
      </c>
      <c r="H359" s="53">
        <v>25</v>
      </c>
    </row>
    <row r="360" hidden="1"/>
    <row r="361" hidden="1" spans="7:8">
      <c r="G361" s="53" t="s">
        <v>593</v>
      </c>
      <c r="H361" s="53">
        <f>+H358+H359</f>
        <v>178</v>
      </c>
    </row>
    <row r="362" hidden="1"/>
    <row r="363" hidden="1"/>
    <row r="364" hidden="1"/>
  </sheetData>
  <autoFilter ref="A13:X319">
    <filterColumn colId="7">
      <filters blank="1">
        <filter val="Các xã"/>
        <filter val="Các xã, phường"/>
        <filter val="Phước Bình"/>
        <filter val="(6)"/>
        <filter val="Phước Bình, Phước Chỉ"/>
      </filters>
    </filterColumn>
    <extLst/>
  </autoFilter>
  <mergeCells count="27">
    <mergeCell ref="A1:B1"/>
    <mergeCell ref="A3:X3"/>
    <mergeCell ref="B6:P6"/>
    <mergeCell ref="B7:P7"/>
    <mergeCell ref="B8:P8"/>
    <mergeCell ref="B9:P9"/>
    <mergeCell ref="B10:P10"/>
    <mergeCell ref="B11:P11"/>
    <mergeCell ref="F13:G13"/>
    <mergeCell ref="I13:J13"/>
    <mergeCell ref="Q13:X13"/>
    <mergeCell ref="T14:X14"/>
    <mergeCell ref="A320:K320"/>
    <mergeCell ref="A13:A15"/>
    <mergeCell ref="B13:B15"/>
    <mergeCell ref="C13:C14"/>
    <mergeCell ref="D13:D14"/>
    <mergeCell ref="E13:E14"/>
    <mergeCell ref="H13:H15"/>
    <mergeCell ref="I14:I15"/>
    <mergeCell ref="J14:J15"/>
    <mergeCell ref="K13:K14"/>
    <mergeCell ref="L13:L14"/>
    <mergeCell ref="M13:M14"/>
    <mergeCell ref="Q14:Q15"/>
    <mergeCell ref="R14:R15"/>
    <mergeCell ref="S14:S15"/>
  </mergeCells>
  <printOptions horizontalCentered="1"/>
  <pageMargins left="0.3" right="0.3" top="0.7" bottom="0.3" header="0.3" footer="0.3"/>
  <pageSetup paperSize="9" scale="6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FF00"/>
  </sheetPr>
  <dimension ref="A1:X364"/>
  <sheetViews>
    <sheetView workbookViewId="0">
      <pane xSplit="2" ySplit="14" topLeftCell="C196" activePane="bottomRight" state="frozen"/>
      <selection/>
      <selection pane="topRight"/>
      <selection pane="bottomLeft"/>
      <selection pane="bottomRight" activeCell="F222" sqref="F222"/>
    </sheetView>
  </sheetViews>
  <sheetFormatPr defaultColWidth="9" defaultRowHeight="12"/>
  <cols>
    <col min="1" max="1" width="6" style="54" customWidth="1"/>
    <col min="2" max="2" width="57.4444444444444" style="55" customWidth="1"/>
    <col min="3" max="3" width="5.88888888888889" style="54" customWidth="1"/>
    <col min="4" max="4" width="7.55555555555556" style="56" hidden="1" customWidth="1"/>
    <col min="5" max="5" width="7.44444444444444" style="56" hidden="1" customWidth="1"/>
    <col min="6" max="6" width="8.88888888888889" style="56" customWidth="1"/>
    <col min="7" max="7" width="28.3333333333333" style="53" customWidth="1"/>
    <col min="8" max="8" width="20.5555555555556" style="53" customWidth="1"/>
    <col min="9" max="9" width="8.44444444444444" style="54" customWidth="1"/>
    <col min="10" max="10" width="17.5555555555556" style="53" customWidth="1"/>
    <col min="11" max="11" width="37.6666666666667" style="53" hidden="1" customWidth="1"/>
    <col min="12" max="12" width="11.5555555555556" style="53" hidden="1" customWidth="1"/>
    <col min="13" max="13" width="13.4444444444444" style="53" hidden="1" customWidth="1"/>
    <col min="14" max="14" width="9.11111111111111" style="55" hidden="1" customWidth="1"/>
    <col min="15" max="15" width="9.11111111111111" style="53" hidden="1" customWidth="1"/>
    <col min="16" max="16" width="9" style="55" hidden="1" customWidth="1"/>
    <col min="17" max="18" width="8.88888888888889" style="55"/>
    <col min="19" max="19" width="11.7777777777778" style="55" customWidth="1"/>
    <col min="20" max="20" width="8.88888888888889" style="55"/>
    <col min="21" max="21" width="7.66666666666667" style="55" customWidth="1"/>
    <col min="22" max="22" width="7" style="55" customWidth="1"/>
    <col min="23" max="23" width="8.88888888888889" style="55"/>
    <col min="24" max="24" width="16.7777777777778" style="55" customWidth="1"/>
    <col min="25" max="16384" width="8.88888888888889" style="55"/>
  </cols>
  <sheetData>
    <row r="1" ht="13.2" spans="1:13">
      <c r="A1" s="57" t="s">
        <v>0</v>
      </c>
      <c r="B1" s="57"/>
      <c r="C1" s="57"/>
      <c r="D1" s="58"/>
      <c r="E1" s="59"/>
      <c r="F1" s="59"/>
      <c r="G1" s="60"/>
      <c r="H1" s="60"/>
      <c r="I1" s="59"/>
      <c r="J1" s="60"/>
      <c r="K1" s="60"/>
      <c r="L1" s="60"/>
      <c r="M1" s="60"/>
    </row>
    <row r="2" spans="1:13">
      <c r="A2" s="61"/>
      <c r="B2" s="62"/>
      <c r="C2" s="62"/>
      <c r="D2" s="58"/>
      <c r="E2" s="58"/>
      <c r="F2" s="58"/>
      <c r="G2" s="60"/>
      <c r="H2" s="60"/>
      <c r="I2" s="59"/>
      <c r="J2" s="60"/>
      <c r="K2" s="60"/>
      <c r="L2" s="60"/>
      <c r="M2" s="60"/>
    </row>
    <row r="3" ht="18.75" customHeight="1" spans="1:24">
      <c r="A3" s="63" t="s">
        <v>603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ht="4.2" customHeight="1" spans="1:13">
      <c r="A4" s="61"/>
      <c r="B4" s="64"/>
      <c r="C4" s="64"/>
      <c r="D4" s="64"/>
      <c r="E4" s="64"/>
      <c r="F4" s="64"/>
      <c r="G4" s="64"/>
      <c r="H4" s="61"/>
      <c r="I4" s="61"/>
      <c r="J4" s="64"/>
      <c r="K4" s="105"/>
      <c r="L4" s="106"/>
      <c r="M4" s="61"/>
    </row>
    <row r="5" ht="14.25" customHeight="1" spans="1:13">
      <c r="A5" s="65" t="s">
        <v>2</v>
      </c>
      <c r="B5" s="64"/>
      <c r="C5" s="64"/>
      <c r="D5" s="64"/>
      <c r="E5" s="64"/>
      <c r="F5" s="64"/>
      <c r="G5" s="64"/>
      <c r="H5" s="61"/>
      <c r="I5" s="61"/>
      <c r="J5" s="64"/>
      <c r="K5" s="105"/>
      <c r="L5" s="106"/>
      <c r="M5" s="61"/>
    </row>
    <row r="6" ht="14.25" customHeight="1" spans="1:16">
      <c r="A6" s="61"/>
      <c r="B6" s="66" t="s">
        <v>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ht="14.25" customHeight="1" spans="1:16">
      <c r="A7" s="61"/>
      <c r="B7" s="67" t="s">
        <v>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ht="14.25" customHeight="1" spans="1:16">
      <c r="A8" s="61"/>
      <c r="B8" s="68" t="s">
        <v>5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ht="14.25" customHeight="1" spans="1:16">
      <c r="A9" s="61"/>
      <c r="B9" s="69" t="s">
        <v>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ht="14.25" customHeight="1" spans="1:16">
      <c r="A10" s="61"/>
      <c r="B10" s="70" t="s">
        <v>7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ht="14.25" customHeight="1" spans="1:16">
      <c r="A11" s="61"/>
      <c r="B11" s="71" t="s">
        <v>8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ht="4.2" customHeight="1" spans="1:13">
      <c r="A12" s="61"/>
      <c r="B12" s="64"/>
      <c r="C12" s="64"/>
      <c r="D12" s="64"/>
      <c r="E12" s="64"/>
      <c r="F12" s="64"/>
      <c r="G12" s="64"/>
      <c r="H12" s="61"/>
      <c r="I12" s="61"/>
      <c r="J12" s="64"/>
      <c r="K12" s="105"/>
      <c r="L12" s="106"/>
      <c r="M12" s="61"/>
    </row>
    <row r="13" ht="18.9" customHeight="1" spans="1:24">
      <c r="A13" s="72" t="s">
        <v>9</v>
      </c>
      <c r="B13" s="73" t="s">
        <v>10</v>
      </c>
      <c r="C13" s="74" t="s">
        <v>11</v>
      </c>
      <c r="D13" s="75" t="s">
        <v>12</v>
      </c>
      <c r="E13" s="75" t="s">
        <v>13</v>
      </c>
      <c r="F13" s="76" t="s">
        <v>14</v>
      </c>
      <c r="G13" s="76"/>
      <c r="H13" s="73" t="s">
        <v>15</v>
      </c>
      <c r="I13" s="76" t="s">
        <v>16</v>
      </c>
      <c r="J13" s="76"/>
      <c r="K13" s="76" t="s">
        <v>17</v>
      </c>
      <c r="L13" s="76" t="s">
        <v>18</v>
      </c>
      <c r="M13" s="107" t="s">
        <v>19</v>
      </c>
      <c r="Q13" s="118" t="s">
        <v>20</v>
      </c>
      <c r="R13" s="118"/>
      <c r="S13" s="118"/>
      <c r="T13" s="118"/>
      <c r="U13" s="118"/>
      <c r="V13" s="118"/>
      <c r="W13" s="118"/>
      <c r="X13" s="118"/>
    </row>
    <row r="14" ht="19.8" customHeight="1" spans="1:24">
      <c r="A14" s="77"/>
      <c r="B14" s="78"/>
      <c r="C14" s="74"/>
      <c r="D14" s="75"/>
      <c r="E14" s="75"/>
      <c r="F14" s="75" t="s">
        <v>21</v>
      </c>
      <c r="G14" s="76" t="s">
        <v>22</v>
      </c>
      <c r="H14" s="78"/>
      <c r="I14" s="72" t="s">
        <v>23</v>
      </c>
      <c r="J14" s="73" t="s">
        <v>24</v>
      </c>
      <c r="K14" s="76"/>
      <c r="L14" s="76"/>
      <c r="M14" s="107"/>
      <c r="O14" s="60" t="s">
        <v>25</v>
      </c>
      <c r="Q14" s="118" t="s">
        <v>26</v>
      </c>
      <c r="R14" s="118" t="s">
        <v>27</v>
      </c>
      <c r="S14" s="118" t="s">
        <v>28</v>
      </c>
      <c r="T14" s="118" t="s">
        <v>29</v>
      </c>
      <c r="U14" s="118"/>
      <c r="V14" s="118"/>
      <c r="W14" s="118"/>
      <c r="X14" s="118"/>
    </row>
    <row r="15" ht="45" customHeight="1" spans="1:24">
      <c r="A15" s="77"/>
      <c r="B15" s="78"/>
      <c r="C15" s="72"/>
      <c r="D15" s="79"/>
      <c r="E15" s="79"/>
      <c r="F15" s="79"/>
      <c r="G15" s="73"/>
      <c r="H15" s="78"/>
      <c r="I15" s="77"/>
      <c r="J15" s="78"/>
      <c r="K15" s="73"/>
      <c r="L15" s="73"/>
      <c r="M15" s="60"/>
      <c r="O15" s="60"/>
      <c r="Q15" s="119"/>
      <c r="R15" s="119"/>
      <c r="S15" s="119"/>
      <c r="T15" s="119" t="s">
        <v>30</v>
      </c>
      <c r="U15" s="119" t="s">
        <v>31</v>
      </c>
      <c r="V15" s="119" t="s">
        <v>32</v>
      </c>
      <c r="W15" s="119" t="s">
        <v>33</v>
      </c>
      <c r="X15" s="120" t="s">
        <v>34</v>
      </c>
    </row>
    <row r="16" ht="15" customHeight="1" spans="1:24">
      <c r="A16" s="181" t="s">
        <v>35</v>
      </c>
      <c r="B16" s="181" t="s">
        <v>36</v>
      </c>
      <c r="C16" s="181" t="s">
        <v>37</v>
      </c>
      <c r="D16" s="75"/>
      <c r="E16" s="75"/>
      <c r="F16" s="181" t="s">
        <v>38</v>
      </c>
      <c r="G16" s="181" t="s">
        <v>39</v>
      </c>
      <c r="H16" s="181" t="s">
        <v>40</v>
      </c>
      <c r="I16" s="181" t="s">
        <v>41</v>
      </c>
      <c r="J16" s="181" t="s">
        <v>42</v>
      </c>
      <c r="K16" s="76"/>
      <c r="L16" s="76"/>
      <c r="M16" s="108"/>
      <c r="N16" s="109"/>
      <c r="O16" s="108"/>
      <c r="P16" s="109"/>
      <c r="Q16" s="181" t="s">
        <v>43</v>
      </c>
      <c r="R16" s="181" t="s">
        <v>44</v>
      </c>
      <c r="S16" s="181" t="s">
        <v>45</v>
      </c>
      <c r="T16" s="181" t="s">
        <v>46</v>
      </c>
      <c r="U16" s="181" t="s">
        <v>47</v>
      </c>
      <c r="V16" s="181" t="s">
        <v>48</v>
      </c>
      <c r="W16" s="181" t="s">
        <v>49</v>
      </c>
      <c r="X16" s="181" t="s">
        <v>50</v>
      </c>
    </row>
    <row r="17" ht="19.05" customHeight="1" spans="1:24">
      <c r="A17" s="81" t="s">
        <v>51</v>
      </c>
      <c r="B17" s="82" t="s">
        <v>52</v>
      </c>
      <c r="C17" s="83"/>
      <c r="D17" s="83"/>
      <c r="E17" s="83"/>
      <c r="F17" s="83"/>
      <c r="G17" s="83"/>
      <c r="H17" s="84"/>
      <c r="I17" s="84"/>
      <c r="J17" s="83"/>
      <c r="K17" s="84"/>
      <c r="L17" s="83"/>
      <c r="M17" s="110"/>
      <c r="N17" s="111"/>
      <c r="O17" s="110"/>
      <c r="P17" s="111"/>
      <c r="Q17" s="121"/>
      <c r="R17" s="121"/>
      <c r="S17" s="121"/>
      <c r="T17" s="111"/>
      <c r="U17" s="111"/>
      <c r="V17" s="111"/>
      <c r="W17" s="111"/>
      <c r="X17" s="111"/>
    </row>
    <row r="18" ht="30" hidden="1" customHeight="1" spans="1:24">
      <c r="A18" s="85">
        <v>1</v>
      </c>
      <c r="B18" s="86" t="s">
        <v>53</v>
      </c>
      <c r="C18" s="85" t="s">
        <v>54</v>
      </c>
      <c r="D18" s="87">
        <v>0.5</v>
      </c>
      <c r="E18" s="87"/>
      <c r="F18" s="87">
        <v>0.5</v>
      </c>
      <c r="G18" s="88" t="s">
        <v>55</v>
      </c>
      <c r="H18" s="88" t="s">
        <v>56</v>
      </c>
      <c r="I18" s="85"/>
      <c r="J18" s="94"/>
      <c r="K18" s="112" t="s">
        <v>57</v>
      </c>
      <c r="L18" s="94" t="s">
        <v>58</v>
      </c>
      <c r="M18" s="113"/>
      <c r="N18" s="113"/>
      <c r="O18" s="94"/>
      <c r="P18" s="113"/>
      <c r="Q18" s="113"/>
      <c r="R18" s="113"/>
      <c r="S18" s="113"/>
      <c r="T18" s="113"/>
      <c r="U18" s="113"/>
      <c r="V18" s="113"/>
      <c r="W18" s="113"/>
      <c r="X18" s="113"/>
    </row>
    <row r="19" ht="25.05" customHeight="1" spans="1:24">
      <c r="A19" s="89" t="s">
        <v>59</v>
      </c>
      <c r="B19" s="90" t="s">
        <v>60</v>
      </c>
      <c r="C19" s="91"/>
      <c r="D19" s="91"/>
      <c r="E19" s="91"/>
      <c r="F19" s="91"/>
      <c r="G19" s="91"/>
      <c r="H19" s="92"/>
      <c r="I19" s="92"/>
      <c r="J19" s="91"/>
      <c r="K19" s="92"/>
      <c r="L19" s="91"/>
      <c r="M19" s="94"/>
      <c r="N19" s="113"/>
      <c r="O19" s="94"/>
      <c r="P19" s="113"/>
      <c r="Q19" s="113"/>
      <c r="R19" s="113"/>
      <c r="S19" s="113"/>
      <c r="T19" s="113"/>
      <c r="U19" s="113"/>
      <c r="V19" s="113"/>
      <c r="W19" s="113"/>
      <c r="X19" s="113"/>
    </row>
    <row r="20" ht="48" hidden="1" spans="1:24">
      <c r="A20" s="85">
        <v>2</v>
      </c>
      <c r="B20" s="86" t="s">
        <v>61</v>
      </c>
      <c r="C20" s="93" t="s">
        <v>62</v>
      </c>
      <c r="D20" s="87">
        <v>138.31</v>
      </c>
      <c r="E20" s="87"/>
      <c r="F20" s="87">
        <v>138.31</v>
      </c>
      <c r="G20" s="94" t="s">
        <v>63</v>
      </c>
      <c r="H20" s="94" t="s">
        <v>64</v>
      </c>
      <c r="I20" s="94"/>
      <c r="J20" s="114"/>
      <c r="K20" s="94" t="s">
        <v>65</v>
      </c>
      <c r="L20" s="94" t="s">
        <v>66</v>
      </c>
      <c r="M20" s="94"/>
      <c r="N20" s="113"/>
      <c r="O20" s="94" t="s">
        <v>67</v>
      </c>
      <c r="P20" s="113"/>
      <c r="Q20" s="113"/>
      <c r="R20" s="113"/>
      <c r="S20" s="113"/>
      <c r="T20" s="113"/>
      <c r="U20" s="113"/>
      <c r="V20" s="113"/>
      <c r="W20" s="113"/>
      <c r="X20" s="113"/>
    </row>
    <row r="21" s="51" customFormat="1" ht="48" hidden="1" spans="1:24">
      <c r="A21" s="95"/>
      <c r="B21" s="96" t="s">
        <v>68</v>
      </c>
      <c r="C21" s="97" t="s">
        <v>62</v>
      </c>
      <c r="D21" s="98">
        <v>78.13</v>
      </c>
      <c r="E21" s="98"/>
      <c r="F21" s="98">
        <v>78.13</v>
      </c>
      <c r="G21" s="99" t="s">
        <v>69</v>
      </c>
      <c r="H21" s="100" t="s">
        <v>70</v>
      </c>
      <c r="I21" s="100"/>
      <c r="J21" s="115"/>
      <c r="K21" s="100"/>
      <c r="L21" s="115"/>
      <c r="M21" s="100"/>
      <c r="N21" s="116"/>
      <c r="O21" s="100"/>
      <c r="P21" s="116"/>
      <c r="Q21" s="116"/>
      <c r="R21" s="116"/>
      <c r="S21" s="116"/>
      <c r="T21" s="116"/>
      <c r="U21" s="116"/>
      <c r="V21" s="116"/>
      <c r="W21" s="116"/>
      <c r="X21" s="116"/>
    </row>
    <row r="22" s="51" customFormat="1" ht="30" hidden="1" customHeight="1" spans="1:24">
      <c r="A22" s="95"/>
      <c r="B22" s="96" t="s">
        <v>71</v>
      </c>
      <c r="C22" s="97" t="s">
        <v>62</v>
      </c>
      <c r="D22" s="98">
        <v>8.67</v>
      </c>
      <c r="E22" s="98"/>
      <c r="F22" s="98">
        <v>8.67</v>
      </c>
      <c r="G22" s="99" t="s">
        <v>72</v>
      </c>
      <c r="H22" s="100" t="s">
        <v>73</v>
      </c>
      <c r="I22" s="100"/>
      <c r="J22" s="115"/>
      <c r="K22" s="100"/>
      <c r="L22" s="115"/>
      <c r="M22" s="100"/>
      <c r="N22" s="116"/>
      <c r="O22" s="100"/>
      <c r="P22" s="116"/>
      <c r="Q22" s="116"/>
      <c r="R22" s="116"/>
      <c r="S22" s="116"/>
      <c r="T22" s="116"/>
      <c r="U22" s="116"/>
      <c r="V22" s="116"/>
      <c r="W22" s="116"/>
      <c r="X22" s="116"/>
    </row>
    <row r="23" s="51" customFormat="1" ht="36" hidden="1" spans="1:24">
      <c r="A23" s="95"/>
      <c r="B23" s="96" t="s">
        <v>74</v>
      </c>
      <c r="C23" s="97" t="s">
        <v>62</v>
      </c>
      <c r="D23" s="98">
        <v>51.51</v>
      </c>
      <c r="E23" s="98"/>
      <c r="F23" s="98">
        <v>51.51</v>
      </c>
      <c r="G23" s="99" t="s">
        <v>75</v>
      </c>
      <c r="H23" s="100" t="s">
        <v>76</v>
      </c>
      <c r="I23" s="100"/>
      <c r="J23" s="115"/>
      <c r="K23" s="100"/>
      <c r="L23" s="115"/>
      <c r="M23" s="100"/>
      <c r="N23" s="116"/>
      <c r="O23" s="100"/>
      <c r="P23" s="116"/>
      <c r="Q23" s="116"/>
      <c r="R23" s="116"/>
      <c r="S23" s="116"/>
      <c r="T23" s="116"/>
      <c r="U23" s="116"/>
      <c r="V23" s="116"/>
      <c r="W23" s="116"/>
      <c r="X23" s="116"/>
    </row>
    <row r="24" ht="39.9" hidden="1" customHeight="1" spans="1:24">
      <c r="A24" s="85">
        <v>3</v>
      </c>
      <c r="B24" s="86" t="s">
        <v>77</v>
      </c>
      <c r="C24" s="85" t="s">
        <v>62</v>
      </c>
      <c r="D24" s="87">
        <f>E24+F24</f>
        <v>265.43</v>
      </c>
      <c r="E24" s="87"/>
      <c r="F24" s="87">
        <v>265.43</v>
      </c>
      <c r="G24" s="88" t="s">
        <v>78</v>
      </c>
      <c r="H24" s="94" t="s">
        <v>79</v>
      </c>
      <c r="I24" s="85"/>
      <c r="J24" s="94"/>
      <c r="K24" s="112" t="s">
        <v>80</v>
      </c>
      <c r="L24" s="94" t="s">
        <v>66</v>
      </c>
      <c r="M24" s="113"/>
      <c r="N24" s="113"/>
      <c r="O24" s="94"/>
      <c r="P24" s="113"/>
      <c r="Q24" s="113"/>
      <c r="R24" s="113"/>
      <c r="S24" s="113"/>
      <c r="T24" s="113"/>
      <c r="U24" s="113"/>
      <c r="V24" s="113"/>
      <c r="W24" s="113"/>
      <c r="X24" s="113"/>
    </row>
    <row r="25" ht="30" hidden="1" customHeight="1" spans="1:24">
      <c r="A25" s="85">
        <v>4</v>
      </c>
      <c r="B25" s="86" t="s">
        <v>81</v>
      </c>
      <c r="C25" s="85" t="s">
        <v>62</v>
      </c>
      <c r="D25" s="87">
        <f>E25+F25</f>
        <v>29.7</v>
      </c>
      <c r="E25" s="87"/>
      <c r="F25" s="87">
        <v>29.7</v>
      </c>
      <c r="G25" s="88" t="s">
        <v>55</v>
      </c>
      <c r="H25" s="88" t="s">
        <v>82</v>
      </c>
      <c r="I25" s="85"/>
      <c r="J25" s="94"/>
      <c r="K25" s="112" t="s">
        <v>83</v>
      </c>
      <c r="L25" s="94" t="s">
        <v>66</v>
      </c>
      <c r="M25" s="113"/>
      <c r="N25" s="113"/>
      <c r="O25" s="94"/>
      <c r="P25" s="113"/>
      <c r="Q25" s="113"/>
      <c r="R25" s="113"/>
      <c r="S25" s="113"/>
      <c r="T25" s="113"/>
      <c r="U25" s="113"/>
      <c r="V25" s="113"/>
      <c r="W25" s="113"/>
      <c r="X25" s="113"/>
    </row>
    <row r="26" ht="30" hidden="1" customHeight="1" spans="1:24">
      <c r="A26" s="85">
        <v>5</v>
      </c>
      <c r="B26" s="86" t="s">
        <v>84</v>
      </c>
      <c r="C26" s="85" t="s">
        <v>85</v>
      </c>
      <c r="D26" s="87">
        <f>E26+F26</f>
        <v>758</v>
      </c>
      <c r="E26" s="87"/>
      <c r="F26" s="87">
        <v>758</v>
      </c>
      <c r="G26" s="88" t="s">
        <v>55</v>
      </c>
      <c r="H26" s="88" t="s">
        <v>82</v>
      </c>
      <c r="I26" s="85"/>
      <c r="J26" s="94"/>
      <c r="K26" s="112" t="s">
        <v>83</v>
      </c>
      <c r="L26" s="94" t="s">
        <v>66</v>
      </c>
      <c r="M26" s="113">
        <v>2017</v>
      </c>
      <c r="N26" s="113"/>
      <c r="O26" s="94"/>
      <c r="P26" s="113"/>
      <c r="Q26" s="113"/>
      <c r="R26" s="113"/>
      <c r="S26" s="113"/>
      <c r="T26" s="113"/>
      <c r="U26" s="113"/>
      <c r="V26" s="113"/>
      <c r="W26" s="113"/>
      <c r="X26" s="113"/>
    </row>
    <row r="27" ht="30" hidden="1" customHeight="1" spans="1:24">
      <c r="A27" s="85">
        <v>6</v>
      </c>
      <c r="B27" s="86" t="s">
        <v>86</v>
      </c>
      <c r="C27" s="85" t="s">
        <v>87</v>
      </c>
      <c r="D27" s="87">
        <f>E27+F27</f>
        <v>87.8</v>
      </c>
      <c r="E27" s="87"/>
      <c r="F27" s="87">
        <v>87.8</v>
      </c>
      <c r="G27" s="88" t="s">
        <v>55</v>
      </c>
      <c r="H27" s="88" t="s">
        <v>82</v>
      </c>
      <c r="I27" s="85"/>
      <c r="J27" s="94"/>
      <c r="K27" s="112" t="s">
        <v>83</v>
      </c>
      <c r="L27" s="94" t="s">
        <v>66</v>
      </c>
      <c r="M27" s="113"/>
      <c r="N27" s="113"/>
      <c r="O27" s="94"/>
      <c r="P27" s="113"/>
      <c r="Q27" s="113"/>
      <c r="R27" s="113"/>
      <c r="S27" s="113"/>
      <c r="T27" s="113"/>
      <c r="U27" s="113"/>
      <c r="V27" s="113"/>
      <c r="W27" s="113"/>
      <c r="X27" s="113"/>
    </row>
    <row r="28" ht="30" hidden="1" customHeight="1" spans="1:24">
      <c r="A28" s="85">
        <v>7</v>
      </c>
      <c r="B28" s="86" t="s">
        <v>88</v>
      </c>
      <c r="C28" s="85" t="s">
        <v>89</v>
      </c>
      <c r="D28" s="87">
        <f t="shared" ref="D28" si="0">E28+F28</f>
        <v>50.8</v>
      </c>
      <c r="E28" s="87"/>
      <c r="F28" s="87">
        <v>50.8</v>
      </c>
      <c r="G28" s="88" t="s">
        <v>55</v>
      </c>
      <c r="H28" s="88" t="s">
        <v>82</v>
      </c>
      <c r="I28" s="85"/>
      <c r="J28" s="94"/>
      <c r="K28" s="112" t="s">
        <v>83</v>
      </c>
      <c r="L28" s="94" t="s">
        <v>66</v>
      </c>
      <c r="M28" s="113"/>
      <c r="N28" s="113"/>
      <c r="O28" s="94"/>
      <c r="P28" s="113"/>
      <c r="Q28" s="113"/>
      <c r="R28" s="113"/>
      <c r="S28" s="113"/>
      <c r="T28" s="113"/>
      <c r="U28" s="113"/>
      <c r="V28" s="113"/>
      <c r="W28" s="113"/>
      <c r="X28" s="113"/>
    </row>
    <row r="29" ht="30" hidden="1" customHeight="1" spans="1:24">
      <c r="A29" s="85">
        <v>8</v>
      </c>
      <c r="B29" s="86" t="s">
        <v>90</v>
      </c>
      <c r="C29" s="85" t="s">
        <v>91</v>
      </c>
      <c r="D29" s="87">
        <f>F29</f>
        <v>40</v>
      </c>
      <c r="E29" s="87"/>
      <c r="F29" s="87">
        <v>40</v>
      </c>
      <c r="G29" s="88" t="s">
        <v>55</v>
      </c>
      <c r="H29" s="88" t="s">
        <v>82</v>
      </c>
      <c r="I29" s="85"/>
      <c r="J29" s="94"/>
      <c r="K29" s="112" t="s">
        <v>83</v>
      </c>
      <c r="L29" s="94" t="s">
        <v>66</v>
      </c>
      <c r="M29" s="113"/>
      <c r="N29" s="113"/>
      <c r="O29" s="94"/>
      <c r="P29" s="113"/>
      <c r="Q29" s="113"/>
      <c r="R29" s="113"/>
      <c r="S29" s="113"/>
      <c r="T29" s="113"/>
      <c r="U29" s="113"/>
      <c r="V29" s="113"/>
      <c r="W29" s="113"/>
      <c r="X29" s="113"/>
    </row>
    <row r="30" ht="25.05" customHeight="1" spans="1:24">
      <c r="A30" s="89" t="s">
        <v>92</v>
      </c>
      <c r="B30" s="90" t="s">
        <v>93</v>
      </c>
      <c r="C30" s="85"/>
      <c r="D30" s="101"/>
      <c r="E30" s="101"/>
      <c r="F30" s="101"/>
      <c r="G30" s="91"/>
      <c r="H30" s="92"/>
      <c r="I30" s="92"/>
      <c r="J30" s="91"/>
      <c r="K30" s="92"/>
      <c r="L30" s="91"/>
      <c r="M30" s="113"/>
      <c r="N30" s="113"/>
      <c r="O30" s="94"/>
      <c r="P30" s="113"/>
      <c r="Q30" s="113"/>
      <c r="R30" s="113"/>
      <c r="S30" s="113"/>
      <c r="T30" s="113"/>
      <c r="U30" s="113"/>
      <c r="V30" s="113"/>
      <c r="W30" s="113"/>
      <c r="X30" s="113"/>
    </row>
    <row r="31" ht="48" hidden="1" spans="1:24">
      <c r="A31" s="85">
        <v>9</v>
      </c>
      <c r="B31" s="86" t="s">
        <v>94</v>
      </c>
      <c r="C31" s="85" t="s">
        <v>62</v>
      </c>
      <c r="D31" s="87">
        <v>47.3</v>
      </c>
      <c r="E31" s="87"/>
      <c r="F31" s="87">
        <v>47.3</v>
      </c>
      <c r="G31" s="88" t="s">
        <v>95</v>
      </c>
      <c r="H31" s="88" t="s">
        <v>96</v>
      </c>
      <c r="I31" s="85"/>
      <c r="J31" s="94"/>
      <c r="K31" s="94" t="s">
        <v>97</v>
      </c>
      <c r="L31" s="94" t="s">
        <v>66</v>
      </c>
      <c r="M31" s="113"/>
      <c r="N31" s="113"/>
      <c r="O31" s="94" t="s">
        <v>67</v>
      </c>
      <c r="P31" s="113"/>
      <c r="Q31" s="113"/>
      <c r="R31" s="113"/>
      <c r="S31" s="113"/>
      <c r="T31" s="113"/>
      <c r="U31" s="113"/>
      <c r="V31" s="113"/>
      <c r="W31" s="113"/>
      <c r="X31" s="113"/>
    </row>
    <row r="32" s="51" customFormat="1" ht="30" hidden="1" customHeight="1" spans="1:24">
      <c r="A32" s="95"/>
      <c r="B32" s="96" t="s">
        <v>98</v>
      </c>
      <c r="C32" s="95" t="s">
        <v>62</v>
      </c>
      <c r="D32" s="98">
        <v>17.76</v>
      </c>
      <c r="E32" s="98"/>
      <c r="F32" s="98">
        <v>17.76</v>
      </c>
      <c r="G32" s="99" t="s">
        <v>99</v>
      </c>
      <c r="H32" s="100" t="s">
        <v>79</v>
      </c>
      <c r="I32" s="95"/>
      <c r="J32" s="100"/>
      <c r="K32" s="100"/>
      <c r="L32" s="100"/>
      <c r="M32" s="116"/>
      <c r="N32" s="116"/>
      <c r="O32" s="100"/>
      <c r="P32" s="116"/>
      <c r="Q32" s="116"/>
      <c r="R32" s="116"/>
      <c r="S32" s="116"/>
      <c r="T32" s="116"/>
      <c r="U32" s="116"/>
      <c r="V32" s="116"/>
      <c r="W32" s="116"/>
      <c r="X32" s="116"/>
    </row>
    <row r="33" s="51" customFormat="1" ht="19.95" hidden="1" customHeight="1" spans="1:24">
      <c r="A33" s="95"/>
      <c r="B33" s="102" t="s">
        <v>100</v>
      </c>
      <c r="C33" s="95" t="s">
        <v>62</v>
      </c>
      <c r="D33" s="98">
        <v>6.3</v>
      </c>
      <c r="E33" s="98"/>
      <c r="F33" s="98">
        <v>6.3</v>
      </c>
      <c r="G33" s="99" t="s">
        <v>101</v>
      </c>
      <c r="H33" s="99" t="s">
        <v>82</v>
      </c>
      <c r="I33" s="95"/>
      <c r="J33" s="100"/>
      <c r="K33" s="100"/>
      <c r="L33" s="100"/>
      <c r="M33" s="116"/>
      <c r="N33" s="116"/>
      <c r="O33" s="100"/>
      <c r="P33" s="116"/>
      <c r="Q33" s="116"/>
      <c r="R33" s="116"/>
      <c r="S33" s="116"/>
      <c r="T33" s="116"/>
      <c r="U33" s="116"/>
      <c r="V33" s="116"/>
      <c r="W33" s="116"/>
      <c r="X33" s="116"/>
    </row>
    <row r="34" s="51" customFormat="1" ht="18.9" hidden="1" customHeight="1" spans="1:24">
      <c r="A34" s="95"/>
      <c r="B34" s="96" t="s">
        <v>74</v>
      </c>
      <c r="C34" s="95" t="s">
        <v>62</v>
      </c>
      <c r="D34" s="98">
        <v>17.59</v>
      </c>
      <c r="E34" s="98"/>
      <c r="F34" s="98">
        <v>17.59</v>
      </c>
      <c r="G34" s="99" t="s">
        <v>102</v>
      </c>
      <c r="H34" s="100" t="s">
        <v>76</v>
      </c>
      <c r="I34" s="95"/>
      <c r="J34" s="100"/>
      <c r="K34" s="100"/>
      <c r="L34" s="100"/>
      <c r="M34" s="116"/>
      <c r="N34" s="116"/>
      <c r="O34" s="100"/>
      <c r="P34" s="116"/>
      <c r="Q34" s="116"/>
      <c r="R34" s="116"/>
      <c r="S34" s="116"/>
      <c r="T34" s="116"/>
      <c r="U34" s="116"/>
      <c r="V34" s="116"/>
      <c r="W34" s="116"/>
      <c r="X34" s="116"/>
    </row>
    <row r="35" s="51" customFormat="1" ht="18.9" hidden="1" customHeight="1" spans="1:24">
      <c r="A35" s="95"/>
      <c r="B35" s="96" t="s">
        <v>103</v>
      </c>
      <c r="C35" s="95" t="s">
        <v>62</v>
      </c>
      <c r="D35" s="98">
        <v>5.65</v>
      </c>
      <c r="E35" s="98"/>
      <c r="F35" s="98">
        <v>5.65</v>
      </c>
      <c r="G35" s="99" t="s">
        <v>104</v>
      </c>
      <c r="H35" s="100" t="s">
        <v>105</v>
      </c>
      <c r="I35" s="95"/>
      <c r="J35" s="100"/>
      <c r="K35" s="100"/>
      <c r="L35" s="100"/>
      <c r="M35" s="116"/>
      <c r="N35" s="116"/>
      <c r="O35" s="100"/>
      <c r="P35" s="116"/>
      <c r="Q35" s="116"/>
      <c r="R35" s="116"/>
      <c r="S35" s="116"/>
      <c r="T35" s="116"/>
      <c r="U35" s="116"/>
      <c r="V35" s="116"/>
      <c r="W35" s="116"/>
      <c r="X35" s="116"/>
    </row>
    <row r="36" s="51" customFormat="1" ht="30" hidden="1" customHeight="1" spans="1:24">
      <c r="A36" s="95"/>
      <c r="B36" s="96" t="s">
        <v>106</v>
      </c>
      <c r="C36" s="95" t="s">
        <v>62</v>
      </c>
      <c r="D36" s="98">
        <v>9.19</v>
      </c>
      <c r="E36" s="98"/>
      <c r="F36" s="98">
        <v>9.19</v>
      </c>
      <c r="G36" s="99" t="s">
        <v>107</v>
      </c>
      <c r="H36" s="100" t="s">
        <v>108</v>
      </c>
      <c r="I36" s="95"/>
      <c r="J36" s="100"/>
      <c r="K36" s="100"/>
      <c r="L36" s="100"/>
      <c r="M36" s="116"/>
      <c r="N36" s="116"/>
      <c r="O36" s="100"/>
      <c r="P36" s="116"/>
      <c r="Q36" s="116"/>
      <c r="R36" s="116"/>
      <c r="S36" s="116"/>
      <c r="T36" s="116"/>
      <c r="U36" s="116"/>
      <c r="V36" s="116"/>
      <c r="W36" s="116"/>
      <c r="X36" s="116"/>
    </row>
    <row r="37" ht="30" hidden="1" customHeight="1" spans="1:24">
      <c r="A37" s="85">
        <v>10</v>
      </c>
      <c r="B37" s="86" t="s">
        <v>109</v>
      </c>
      <c r="C37" s="85" t="s">
        <v>62</v>
      </c>
      <c r="D37" s="87">
        <f>E37+F37</f>
        <v>8</v>
      </c>
      <c r="E37" s="87"/>
      <c r="F37" s="87">
        <v>8</v>
      </c>
      <c r="G37" s="88" t="s">
        <v>110</v>
      </c>
      <c r="H37" s="88" t="s">
        <v>111</v>
      </c>
      <c r="I37" s="85"/>
      <c r="J37" s="94"/>
      <c r="K37" s="112" t="s">
        <v>83</v>
      </c>
      <c r="L37" s="94" t="s">
        <v>112</v>
      </c>
      <c r="M37" s="113">
        <v>2018</v>
      </c>
      <c r="N37" s="113"/>
      <c r="O37" s="94" t="s">
        <v>67</v>
      </c>
      <c r="P37" s="113"/>
      <c r="Q37" s="113"/>
      <c r="R37" s="113"/>
      <c r="S37" s="113"/>
      <c r="T37" s="113"/>
      <c r="U37" s="113"/>
      <c r="V37" s="113"/>
      <c r="W37" s="113"/>
      <c r="X37" s="113"/>
    </row>
    <row r="38" s="51" customFormat="1" ht="50.1" hidden="1" customHeight="1" spans="1:24">
      <c r="A38" s="95"/>
      <c r="B38" s="96" t="s">
        <v>113</v>
      </c>
      <c r="C38" s="95" t="s">
        <v>62</v>
      </c>
      <c r="D38" s="98">
        <v>2.1</v>
      </c>
      <c r="E38" s="98"/>
      <c r="F38" s="98">
        <v>2.1</v>
      </c>
      <c r="G38" s="99" t="s">
        <v>114</v>
      </c>
      <c r="H38" s="99" t="s">
        <v>111</v>
      </c>
      <c r="I38" s="95"/>
      <c r="J38" s="100"/>
      <c r="K38" s="117" t="s">
        <v>115</v>
      </c>
      <c r="L38" s="100"/>
      <c r="M38" s="116"/>
      <c r="N38" s="116"/>
      <c r="O38" s="100"/>
      <c r="P38" s="116"/>
      <c r="Q38" s="116"/>
      <c r="R38" s="116"/>
      <c r="S38" s="116"/>
      <c r="T38" s="116"/>
      <c r="U38" s="116"/>
      <c r="V38" s="116"/>
      <c r="W38" s="116"/>
      <c r="X38" s="116"/>
    </row>
    <row r="39" ht="19.05" customHeight="1" spans="1:24">
      <c r="A39" s="85">
        <v>11</v>
      </c>
      <c r="B39" s="86" t="s">
        <v>109</v>
      </c>
      <c r="C39" s="85" t="s">
        <v>62</v>
      </c>
      <c r="D39" s="87">
        <f>E39+F39</f>
        <v>8</v>
      </c>
      <c r="E39" s="87"/>
      <c r="F39" s="87">
        <v>8</v>
      </c>
      <c r="G39" s="88" t="s">
        <v>116</v>
      </c>
      <c r="H39" s="88" t="s">
        <v>117</v>
      </c>
      <c r="I39" s="85"/>
      <c r="J39" s="94"/>
      <c r="K39" s="112" t="s">
        <v>83</v>
      </c>
      <c r="L39" s="94" t="s">
        <v>66</v>
      </c>
      <c r="M39" s="113">
        <v>2017</v>
      </c>
      <c r="N39" s="113"/>
      <c r="O39" s="94" t="s">
        <v>67</v>
      </c>
      <c r="P39" s="113"/>
      <c r="Q39" s="113"/>
      <c r="R39" s="113"/>
      <c r="S39" s="113"/>
      <c r="T39" s="113"/>
      <c r="U39" s="113"/>
      <c r="V39" s="113"/>
      <c r="W39" s="113"/>
      <c r="X39" s="113"/>
    </row>
    <row r="40" ht="48" hidden="1" spans="1:24">
      <c r="A40" s="85">
        <v>12</v>
      </c>
      <c r="B40" s="86" t="s">
        <v>118</v>
      </c>
      <c r="C40" s="85" t="s">
        <v>119</v>
      </c>
      <c r="D40" s="87">
        <v>150</v>
      </c>
      <c r="E40" s="87"/>
      <c r="F40" s="87">
        <v>150</v>
      </c>
      <c r="G40" s="88" t="s">
        <v>120</v>
      </c>
      <c r="H40" s="88" t="s">
        <v>121</v>
      </c>
      <c r="I40" s="85"/>
      <c r="J40" s="94"/>
      <c r="K40" s="112" t="s">
        <v>83</v>
      </c>
      <c r="L40" s="94" t="s">
        <v>66</v>
      </c>
      <c r="M40" s="113"/>
      <c r="N40" s="113"/>
      <c r="O40" s="94"/>
      <c r="P40" s="113"/>
      <c r="Q40" s="113"/>
      <c r="R40" s="113"/>
      <c r="S40" s="113"/>
      <c r="T40" s="113"/>
      <c r="U40" s="113"/>
      <c r="V40" s="113"/>
      <c r="W40" s="113"/>
      <c r="X40" s="113"/>
    </row>
    <row r="41" s="51" customFormat="1" ht="28.5" hidden="1" customHeight="1" spans="1:24">
      <c r="A41" s="182" t="s">
        <v>122</v>
      </c>
      <c r="B41" s="96" t="s">
        <v>123</v>
      </c>
      <c r="C41" s="95" t="s">
        <v>87</v>
      </c>
      <c r="D41" s="98">
        <v>60</v>
      </c>
      <c r="E41" s="98"/>
      <c r="F41" s="98">
        <v>60</v>
      </c>
      <c r="G41" s="100" t="s">
        <v>124</v>
      </c>
      <c r="H41" s="99" t="s">
        <v>121</v>
      </c>
      <c r="I41" s="95"/>
      <c r="J41" s="100"/>
      <c r="K41" s="112" t="s">
        <v>83</v>
      </c>
      <c r="L41" s="94" t="s">
        <v>66</v>
      </c>
      <c r="M41" s="116"/>
      <c r="N41" s="116"/>
      <c r="O41" s="100"/>
      <c r="P41" s="116"/>
      <c r="Q41" s="116"/>
      <c r="R41" s="116"/>
      <c r="S41" s="116"/>
      <c r="T41" s="116"/>
      <c r="U41" s="116"/>
      <c r="V41" s="116"/>
      <c r="W41" s="116"/>
      <c r="X41" s="116"/>
    </row>
    <row r="42" s="51" customFormat="1" ht="30" hidden="1" customHeight="1" spans="1:24">
      <c r="A42" s="182" t="s">
        <v>122</v>
      </c>
      <c r="B42" s="96" t="s">
        <v>125</v>
      </c>
      <c r="C42" s="95" t="s">
        <v>62</v>
      </c>
      <c r="D42" s="98">
        <v>10</v>
      </c>
      <c r="E42" s="98"/>
      <c r="F42" s="98">
        <v>10</v>
      </c>
      <c r="G42" s="99" t="s">
        <v>126</v>
      </c>
      <c r="H42" s="99" t="s">
        <v>121</v>
      </c>
      <c r="I42" s="95"/>
      <c r="J42" s="100"/>
      <c r="K42" s="112" t="s">
        <v>83</v>
      </c>
      <c r="L42" s="94" t="s">
        <v>66</v>
      </c>
      <c r="M42" s="116"/>
      <c r="N42" s="116"/>
      <c r="O42" s="100"/>
      <c r="P42" s="116"/>
      <c r="Q42" s="116"/>
      <c r="R42" s="116"/>
      <c r="S42" s="116"/>
      <c r="T42" s="116"/>
      <c r="U42" s="116"/>
      <c r="V42" s="116"/>
      <c r="W42" s="116"/>
      <c r="X42" s="116"/>
    </row>
    <row r="43" s="51" customFormat="1" ht="30" hidden="1" customHeight="1" spans="1:24">
      <c r="A43" s="182" t="s">
        <v>122</v>
      </c>
      <c r="B43" s="96" t="s">
        <v>127</v>
      </c>
      <c r="C43" s="95" t="s">
        <v>128</v>
      </c>
      <c r="D43" s="98">
        <v>15</v>
      </c>
      <c r="E43" s="98"/>
      <c r="F43" s="98">
        <v>15</v>
      </c>
      <c r="G43" s="100" t="s">
        <v>129</v>
      </c>
      <c r="H43" s="99" t="s">
        <v>121</v>
      </c>
      <c r="I43" s="95"/>
      <c r="J43" s="100"/>
      <c r="K43" s="112" t="s">
        <v>83</v>
      </c>
      <c r="L43" s="94" t="s">
        <v>66</v>
      </c>
      <c r="M43" s="116"/>
      <c r="N43" s="116"/>
      <c r="O43" s="100"/>
      <c r="P43" s="116"/>
      <c r="Q43" s="116"/>
      <c r="R43" s="116"/>
      <c r="S43" s="116"/>
      <c r="T43" s="116"/>
      <c r="U43" s="116"/>
      <c r="V43" s="116"/>
      <c r="W43" s="116"/>
      <c r="X43" s="116"/>
    </row>
    <row r="44" s="51" customFormat="1" ht="30" hidden="1" customHeight="1" spans="1:24">
      <c r="A44" s="182" t="s">
        <v>122</v>
      </c>
      <c r="B44" s="96" t="s">
        <v>130</v>
      </c>
      <c r="C44" s="95" t="s">
        <v>131</v>
      </c>
      <c r="D44" s="98">
        <v>65</v>
      </c>
      <c r="E44" s="98"/>
      <c r="F44" s="98">
        <v>65</v>
      </c>
      <c r="G44" s="99" t="s">
        <v>132</v>
      </c>
      <c r="H44" s="99" t="s">
        <v>121</v>
      </c>
      <c r="I44" s="95"/>
      <c r="J44" s="100"/>
      <c r="K44" s="112" t="s">
        <v>83</v>
      </c>
      <c r="L44" s="94" t="s">
        <v>66</v>
      </c>
      <c r="M44" s="116"/>
      <c r="N44" s="116"/>
      <c r="O44" s="100"/>
      <c r="P44" s="116"/>
      <c r="Q44" s="116"/>
      <c r="R44" s="116"/>
      <c r="S44" s="116"/>
      <c r="T44" s="116"/>
      <c r="U44" s="116"/>
      <c r="V44" s="116"/>
      <c r="W44" s="116"/>
      <c r="X44" s="116"/>
    </row>
    <row r="45" ht="24" hidden="1" spans="1:24">
      <c r="A45" s="85">
        <v>13</v>
      </c>
      <c r="B45" s="86" t="s">
        <v>133</v>
      </c>
      <c r="C45" s="85" t="s">
        <v>134</v>
      </c>
      <c r="D45" s="87">
        <v>98.66</v>
      </c>
      <c r="E45" s="87"/>
      <c r="F45" s="87">
        <v>98.66</v>
      </c>
      <c r="G45" s="88" t="s">
        <v>135</v>
      </c>
      <c r="H45" s="94" t="s">
        <v>79</v>
      </c>
      <c r="I45" s="85"/>
      <c r="J45" s="94"/>
      <c r="K45" s="112" t="s">
        <v>83</v>
      </c>
      <c r="L45" s="94" t="s">
        <v>66</v>
      </c>
      <c r="M45" s="113"/>
      <c r="N45" s="113"/>
      <c r="O45" s="94"/>
      <c r="P45" s="113"/>
      <c r="Q45" s="113"/>
      <c r="R45" s="113"/>
      <c r="S45" s="113"/>
      <c r="T45" s="113"/>
      <c r="U45" s="113"/>
      <c r="V45" s="113"/>
      <c r="W45" s="113"/>
      <c r="X45" s="113"/>
    </row>
    <row r="46" s="51" customFormat="1" ht="30" hidden="1" customHeight="1" spans="1:24">
      <c r="A46" s="182" t="s">
        <v>122</v>
      </c>
      <c r="B46" s="96" t="s">
        <v>136</v>
      </c>
      <c r="C46" s="95" t="s">
        <v>137</v>
      </c>
      <c r="D46" s="98">
        <v>28.81</v>
      </c>
      <c r="E46" s="98"/>
      <c r="F46" s="98">
        <v>28.81</v>
      </c>
      <c r="G46" s="99" t="s">
        <v>138</v>
      </c>
      <c r="H46" s="100" t="s">
        <v>79</v>
      </c>
      <c r="I46" s="95"/>
      <c r="J46" s="100"/>
      <c r="K46" s="112" t="s">
        <v>83</v>
      </c>
      <c r="L46" s="94" t="s">
        <v>112</v>
      </c>
      <c r="M46" s="116"/>
      <c r="N46" s="116"/>
      <c r="O46" s="100"/>
      <c r="P46" s="116"/>
      <c r="Q46" s="116"/>
      <c r="R46" s="116"/>
      <c r="S46" s="116"/>
      <c r="T46" s="116"/>
      <c r="U46" s="116"/>
      <c r="V46" s="116"/>
      <c r="W46" s="116"/>
      <c r="X46" s="116"/>
    </row>
    <row r="47" s="51" customFormat="1" ht="30" hidden="1" customHeight="1" spans="1:24">
      <c r="A47" s="182" t="s">
        <v>122</v>
      </c>
      <c r="B47" s="96" t="s">
        <v>139</v>
      </c>
      <c r="C47" s="95" t="s">
        <v>89</v>
      </c>
      <c r="D47" s="98">
        <v>8.31</v>
      </c>
      <c r="E47" s="98"/>
      <c r="F47" s="98">
        <v>8.31</v>
      </c>
      <c r="G47" s="99" t="s">
        <v>140</v>
      </c>
      <c r="H47" s="100" t="s">
        <v>79</v>
      </c>
      <c r="I47" s="95"/>
      <c r="J47" s="100"/>
      <c r="K47" s="112"/>
      <c r="L47" s="94"/>
      <c r="M47" s="116"/>
      <c r="N47" s="116"/>
      <c r="O47" s="100"/>
      <c r="P47" s="116"/>
      <c r="Q47" s="116"/>
      <c r="R47" s="116"/>
      <c r="S47" s="116"/>
      <c r="T47" s="116"/>
      <c r="U47" s="116"/>
      <c r="V47" s="116"/>
      <c r="W47" s="116"/>
      <c r="X47" s="116"/>
    </row>
    <row r="48" s="51" customFormat="1" ht="30" hidden="1" customHeight="1" spans="1:24">
      <c r="A48" s="182" t="s">
        <v>122</v>
      </c>
      <c r="B48" s="96" t="s">
        <v>136</v>
      </c>
      <c r="C48" s="95" t="s">
        <v>137</v>
      </c>
      <c r="D48" s="98">
        <v>9.81</v>
      </c>
      <c r="E48" s="98"/>
      <c r="F48" s="98">
        <v>9.81</v>
      </c>
      <c r="G48" s="99" t="s">
        <v>141</v>
      </c>
      <c r="H48" s="100" t="s">
        <v>79</v>
      </c>
      <c r="I48" s="95"/>
      <c r="J48" s="100"/>
      <c r="K48" s="112" t="s">
        <v>83</v>
      </c>
      <c r="L48" s="94" t="s">
        <v>112</v>
      </c>
      <c r="M48" s="116"/>
      <c r="N48" s="116"/>
      <c r="O48" s="100"/>
      <c r="P48" s="116"/>
      <c r="Q48" s="116"/>
      <c r="R48" s="116"/>
      <c r="S48" s="116"/>
      <c r="T48" s="116"/>
      <c r="U48" s="116"/>
      <c r="V48" s="116"/>
      <c r="W48" s="116"/>
      <c r="X48" s="116"/>
    </row>
    <row r="49" s="51" customFormat="1" ht="30" hidden="1" customHeight="1" spans="1:24">
      <c r="A49" s="182" t="s">
        <v>122</v>
      </c>
      <c r="B49" s="96" t="s">
        <v>142</v>
      </c>
      <c r="C49" s="95" t="s">
        <v>137</v>
      </c>
      <c r="D49" s="98">
        <v>51.73</v>
      </c>
      <c r="E49" s="98"/>
      <c r="F49" s="98">
        <v>51.73</v>
      </c>
      <c r="G49" s="99" t="s">
        <v>143</v>
      </c>
      <c r="H49" s="100" t="s">
        <v>79</v>
      </c>
      <c r="I49" s="95"/>
      <c r="J49" s="100"/>
      <c r="K49" s="112" t="s">
        <v>83</v>
      </c>
      <c r="L49" s="94" t="s">
        <v>112</v>
      </c>
      <c r="M49" s="116"/>
      <c r="N49" s="116"/>
      <c r="O49" s="100"/>
      <c r="P49" s="116"/>
      <c r="Q49" s="116"/>
      <c r="R49" s="116"/>
      <c r="S49" s="116"/>
      <c r="T49" s="116"/>
      <c r="U49" s="116"/>
      <c r="V49" s="116"/>
      <c r="W49" s="116"/>
      <c r="X49" s="116"/>
    </row>
    <row r="50" ht="19.05" customHeight="1" spans="1:24">
      <c r="A50" s="85">
        <v>14</v>
      </c>
      <c r="B50" s="86" t="s">
        <v>144</v>
      </c>
      <c r="C50" s="85" t="s">
        <v>145</v>
      </c>
      <c r="D50" s="87">
        <f>E50+F50</f>
        <v>28.27</v>
      </c>
      <c r="E50" s="87"/>
      <c r="F50" s="87">
        <v>28.27</v>
      </c>
      <c r="G50" s="88" t="s">
        <v>146</v>
      </c>
      <c r="H50" s="88" t="s">
        <v>117</v>
      </c>
      <c r="I50" s="85"/>
      <c r="J50" s="94"/>
      <c r="K50" s="112" t="s">
        <v>83</v>
      </c>
      <c r="L50" s="94" t="s">
        <v>112</v>
      </c>
      <c r="M50" s="113">
        <v>2017</v>
      </c>
      <c r="N50" s="113"/>
      <c r="O50" s="94" t="s">
        <v>67</v>
      </c>
      <c r="P50" s="113"/>
      <c r="Q50" s="113"/>
      <c r="R50" s="113"/>
      <c r="S50" s="113"/>
      <c r="T50" s="113"/>
      <c r="U50" s="113"/>
      <c r="V50" s="113"/>
      <c r="W50" s="113"/>
      <c r="X50" s="113"/>
    </row>
    <row r="51" ht="30" hidden="1" customHeight="1" spans="1:24">
      <c r="A51" s="85">
        <v>15</v>
      </c>
      <c r="B51" s="103" t="s">
        <v>147</v>
      </c>
      <c r="C51" s="85" t="s">
        <v>145</v>
      </c>
      <c r="D51" s="87">
        <v>5.4</v>
      </c>
      <c r="E51" s="104"/>
      <c r="F51" s="87">
        <v>5.4</v>
      </c>
      <c r="G51" s="94" t="s">
        <v>148</v>
      </c>
      <c r="H51" s="94" t="s">
        <v>149</v>
      </c>
      <c r="I51" s="85"/>
      <c r="J51" s="94"/>
      <c r="K51" s="94" t="s">
        <v>150</v>
      </c>
      <c r="L51" s="94"/>
      <c r="M51" s="94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</row>
    <row r="52" ht="19.05" customHeight="1" spans="1:24">
      <c r="A52" s="85">
        <v>16</v>
      </c>
      <c r="B52" s="103" t="s">
        <v>151</v>
      </c>
      <c r="C52" s="85" t="s">
        <v>145</v>
      </c>
      <c r="D52" s="87">
        <v>1.5</v>
      </c>
      <c r="E52" s="104"/>
      <c r="F52" s="87">
        <v>1.5</v>
      </c>
      <c r="G52" s="94" t="s">
        <v>152</v>
      </c>
      <c r="H52" s="94" t="s">
        <v>153</v>
      </c>
      <c r="I52" s="85"/>
      <c r="J52" s="94"/>
      <c r="K52" s="94" t="s">
        <v>154</v>
      </c>
      <c r="L52" s="94"/>
      <c r="M52" s="94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</row>
    <row r="53" ht="42" hidden="1" customHeight="1" spans="1:24">
      <c r="A53" s="85">
        <v>17</v>
      </c>
      <c r="B53" s="86" t="s">
        <v>155</v>
      </c>
      <c r="C53" s="85" t="s">
        <v>156</v>
      </c>
      <c r="D53" s="87">
        <f>E53+F53</f>
        <v>0.86</v>
      </c>
      <c r="E53" s="87"/>
      <c r="F53" s="87">
        <v>0.86</v>
      </c>
      <c r="G53" s="94" t="s">
        <v>55</v>
      </c>
      <c r="H53" s="94" t="s">
        <v>79</v>
      </c>
      <c r="I53" s="85"/>
      <c r="J53" s="94"/>
      <c r="K53" s="112" t="s">
        <v>157</v>
      </c>
      <c r="L53" s="94" t="s">
        <v>112</v>
      </c>
      <c r="M53" s="113"/>
      <c r="N53" s="113"/>
      <c r="O53" s="94" t="s">
        <v>67</v>
      </c>
      <c r="P53" s="113"/>
      <c r="Q53" s="113"/>
      <c r="R53" s="113"/>
      <c r="S53" s="113"/>
      <c r="T53" s="113"/>
      <c r="U53" s="113"/>
      <c r="V53" s="113"/>
      <c r="W53" s="113"/>
      <c r="X53" s="113"/>
    </row>
    <row r="54" ht="28.5" hidden="1" customHeight="1" spans="1:24">
      <c r="A54" s="85">
        <v>18</v>
      </c>
      <c r="B54" s="103" t="s">
        <v>158</v>
      </c>
      <c r="C54" s="85" t="s">
        <v>156</v>
      </c>
      <c r="D54" s="87">
        <f>E54+F54</f>
        <v>0.06</v>
      </c>
      <c r="E54" s="87"/>
      <c r="F54" s="87">
        <v>0.06</v>
      </c>
      <c r="G54" s="88" t="s">
        <v>159</v>
      </c>
      <c r="H54" s="88" t="s">
        <v>76</v>
      </c>
      <c r="I54" s="85"/>
      <c r="J54" s="94"/>
      <c r="K54" s="112" t="s">
        <v>83</v>
      </c>
      <c r="L54" s="94" t="s">
        <v>112</v>
      </c>
      <c r="M54" s="113">
        <v>2017</v>
      </c>
      <c r="N54" s="113"/>
      <c r="O54" s="94" t="s">
        <v>67</v>
      </c>
      <c r="P54" s="113"/>
      <c r="Q54" s="113"/>
      <c r="R54" s="113"/>
      <c r="S54" s="113"/>
      <c r="T54" s="113"/>
      <c r="U54" s="113"/>
      <c r="V54" s="113"/>
      <c r="W54" s="113"/>
      <c r="X54" s="113"/>
    </row>
    <row r="55" ht="48" spans="1:24">
      <c r="A55" s="85">
        <v>19</v>
      </c>
      <c r="B55" s="86" t="s">
        <v>160</v>
      </c>
      <c r="C55" s="85" t="s">
        <v>156</v>
      </c>
      <c r="D55" s="87">
        <f>SUM(D56:D62)</f>
        <v>2.5</v>
      </c>
      <c r="E55" s="87"/>
      <c r="F55" s="87">
        <f t="shared" ref="F55" si="1">SUM(F56:F62)</f>
        <v>2.5</v>
      </c>
      <c r="G55" s="88" t="s">
        <v>161</v>
      </c>
      <c r="H55" s="88" t="s">
        <v>162</v>
      </c>
      <c r="I55" s="85"/>
      <c r="J55" s="94"/>
      <c r="K55" s="112" t="s">
        <v>163</v>
      </c>
      <c r="L55" s="94" t="s">
        <v>112</v>
      </c>
      <c r="M55" s="113">
        <v>2017</v>
      </c>
      <c r="N55" s="113"/>
      <c r="O55" s="94" t="s">
        <v>67</v>
      </c>
      <c r="P55" s="113"/>
      <c r="Q55" s="113"/>
      <c r="R55" s="113"/>
      <c r="S55" s="113"/>
      <c r="T55" s="113"/>
      <c r="U55" s="113"/>
      <c r="V55" s="113"/>
      <c r="W55" s="113"/>
      <c r="X55" s="113"/>
    </row>
    <row r="56" s="51" customFormat="1" ht="19.05" customHeight="1" spans="1:24">
      <c r="A56" s="95"/>
      <c r="B56" s="102" t="s">
        <v>164</v>
      </c>
      <c r="C56" s="95" t="s">
        <v>156</v>
      </c>
      <c r="D56" s="98">
        <f t="shared" ref="D56:D62" si="2">E56+F56</f>
        <v>0.7</v>
      </c>
      <c r="E56" s="98"/>
      <c r="F56" s="98">
        <v>0.7</v>
      </c>
      <c r="G56" s="99" t="s">
        <v>55</v>
      </c>
      <c r="H56" s="99" t="s">
        <v>117</v>
      </c>
      <c r="I56" s="95"/>
      <c r="J56" s="100"/>
      <c r="K56" s="117"/>
      <c r="L56" s="100"/>
      <c r="M56" s="116"/>
      <c r="N56" s="116"/>
      <c r="O56" s="100"/>
      <c r="P56" s="116"/>
      <c r="Q56" s="116"/>
      <c r="R56" s="116"/>
      <c r="S56" s="116"/>
      <c r="T56" s="116"/>
      <c r="U56" s="116"/>
      <c r="V56" s="116"/>
      <c r="W56" s="116"/>
      <c r="X56" s="116"/>
    </row>
    <row r="57" s="51" customFormat="1" ht="18.9" hidden="1" customHeight="1" spans="1:24">
      <c r="A57" s="95"/>
      <c r="B57" s="102" t="s">
        <v>103</v>
      </c>
      <c r="C57" s="95" t="s">
        <v>156</v>
      </c>
      <c r="D57" s="98">
        <f t="shared" si="2"/>
        <v>0.4</v>
      </c>
      <c r="E57" s="98"/>
      <c r="F57" s="98">
        <v>0.4</v>
      </c>
      <c r="G57" s="99" t="s">
        <v>165</v>
      </c>
      <c r="H57" s="99" t="s">
        <v>105</v>
      </c>
      <c r="I57" s="95"/>
      <c r="J57" s="100"/>
      <c r="K57" s="117"/>
      <c r="L57" s="100"/>
      <c r="M57" s="116"/>
      <c r="N57" s="116"/>
      <c r="O57" s="100"/>
      <c r="P57" s="116"/>
      <c r="Q57" s="116"/>
      <c r="R57" s="116"/>
      <c r="S57" s="116"/>
      <c r="T57" s="116"/>
      <c r="U57" s="116"/>
      <c r="V57" s="116"/>
      <c r="W57" s="116"/>
      <c r="X57" s="116"/>
    </row>
    <row r="58" s="51" customFormat="1" ht="18.9" hidden="1" customHeight="1" spans="1:24">
      <c r="A58" s="95"/>
      <c r="B58" s="102" t="s">
        <v>166</v>
      </c>
      <c r="C58" s="95" t="s">
        <v>156</v>
      </c>
      <c r="D58" s="98">
        <f t="shared" si="2"/>
        <v>0.25</v>
      </c>
      <c r="E58" s="98"/>
      <c r="F58" s="98">
        <v>0.25</v>
      </c>
      <c r="G58" s="99" t="s">
        <v>167</v>
      </c>
      <c r="H58" s="99" t="s">
        <v>168</v>
      </c>
      <c r="I58" s="95"/>
      <c r="J58" s="100"/>
      <c r="K58" s="117"/>
      <c r="L58" s="100"/>
      <c r="M58" s="116"/>
      <c r="N58" s="116"/>
      <c r="O58" s="100"/>
      <c r="P58" s="116"/>
      <c r="Q58" s="116"/>
      <c r="R58" s="116"/>
      <c r="S58" s="116"/>
      <c r="T58" s="116"/>
      <c r="U58" s="116"/>
      <c r="V58" s="116"/>
      <c r="W58" s="116"/>
      <c r="X58" s="116"/>
    </row>
    <row r="59" s="51" customFormat="1" ht="18.9" hidden="1" customHeight="1" spans="1:24">
      <c r="A59" s="95"/>
      <c r="B59" s="102" t="s">
        <v>68</v>
      </c>
      <c r="C59" s="95" t="s">
        <v>156</v>
      </c>
      <c r="D59" s="98">
        <f t="shared" si="2"/>
        <v>0.15</v>
      </c>
      <c r="E59" s="98"/>
      <c r="F59" s="98">
        <v>0.15</v>
      </c>
      <c r="G59" s="99" t="s">
        <v>169</v>
      </c>
      <c r="H59" s="99" t="s">
        <v>70</v>
      </c>
      <c r="I59" s="95"/>
      <c r="J59" s="100"/>
      <c r="K59" s="117"/>
      <c r="L59" s="100"/>
      <c r="M59" s="116"/>
      <c r="N59" s="116"/>
      <c r="O59" s="100"/>
      <c r="P59" s="116"/>
      <c r="Q59" s="116"/>
      <c r="R59" s="116"/>
      <c r="S59" s="116"/>
      <c r="T59" s="116"/>
      <c r="U59" s="116"/>
      <c r="V59" s="116"/>
      <c r="W59" s="116"/>
      <c r="X59" s="116"/>
    </row>
    <row r="60" s="51" customFormat="1" ht="18.9" hidden="1" customHeight="1" spans="1:24">
      <c r="A60" s="95"/>
      <c r="B60" s="102" t="s">
        <v>71</v>
      </c>
      <c r="C60" s="95" t="s">
        <v>156</v>
      </c>
      <c r="D60" s="98">
        <f t="shared" si="2"/>
        <v>0.34</v>
      </c>
      <c r="E60" s="98"/>
      <c r="F60" s="98">
        <v>0.34</v>
      </c>
      <c r="G60" s="99" t="s">
        <v>170</v>
      </c>
      <c r="H60" s="99" t="s">
        <v>73</v>
      </c>
      <c r="I60" s="95"/>
      <c r="J60" s="100"/>
      <c r="K60" s="117"/>
      <c r="L60" s="100"/>
      <c r="M60" s="116"/>
      <c r="N60" s="116"/>
      <c r="O60" s="100"/>
      <c r="P60" s="116"/>
      <c r="Q60" s="116"/>
      <c r="R60" s="116"/>
      <c r="S60" s="116"/>
      <c r="T60" s="116"/>
      <c r="U60" s="116"/>
      <c r="V60" s="116"/>
      <c r="W60" s="116"/>
      <c r="X60" s="116"/>
    </row>
    <row r="61" s="51" customFormat="1" ht="18.9" hidden="1" customHeight="1" spans="1:24">
      <c r="A61" s="95"/>
      <c r="B61" s="102" t="s">
        <v>171</v>
      </c>
      <c r="C61" s="95" t="s">
        <v>156</v>
      </c>
      <c r="D61" s="98">
        <f t="shared" si="2"/>
        <v>0.42</v>
      </c>
      <c r="E61" s="98"/>
      <c r="F61" s="98">
        <v>0.42</v>
      </c>
      <c r="G61" s="99" t="s">
        <v>172</v>
      </c>
      <c r="H61" s="100" t="s">
        <v>79</v>
      </c>
      <c r="I61" s="95"/>
      <c r="J61" s="100"/>
      <c r="K61" s="117"/>
      <c r="L61" s="100"/>
      <c r="M61" s="116"/>
      <c r="N61" s="116"/>
      <c r="O61" s="100"/>
      <c r="P61" s="116"/>
      <c r="Q61" s="116"/>
      <c r="R61" s="116"/>
      <c r="S61" s="116"/>
      <c r="T61" s="116"/>
      <c r="U61" s="116"/>
      <c r="V61" s="116"/>
      <c r="W61" s="116"/>
      <c r="X61" s="116"/>
    </row>
    <row r="62" s="51" customFormat="1" ht="18.9" hidden="1" customHeight="1" spans="1:24">
      <c r="A62" s="95"/>
      <c r="B62" s="102" t="s">
        <v>100</v>
      </c>
      <c r="C62" s="95" t="s">
        <v>156</v>
      </c>
      <c r="D62" s="98">
        <f t="shared" si="2"/>
        <v>0.24</v>
      </c>
      <c r="E62" s="98"/>
      <c r="F62" s="98">
        <v>0.24</v>
      </c>
      <c r="G62" s="99" t="s">
        <v>173</v>
      </c>
      <c r="H62" s="99" t="s">
        <v>82</v>
      </c>
      <c r="I62" s="95"/>
      <c r="J62" s="100"/>
      <c r="K62" s="117"/>
      <c r="L62" s="100"/>
      <c r="M62" s="116"/>
      <c r="N62" s="116"/>
      <c r="O62" s="100"/>
      <c r="P62" s="116"/>
      <c r="Q62" s="116"/>
      <c r="R62" s="116"/>
      <c r="S62" s="116"/>
      <c r="T62" s="116"/>
      <c r="U62" s="116"/>
      <c r="V62" s="116"/>
      <c r="W62" s="116"/>
      <c r="X62" s="116"/>
    </row>
    <row r="63" ht="19.95" hidden="1" customHeight="1" spans="1:24">
      <c r="A63" s="85">
        <v>20</v>
      </c>
      <c r="B63" s="86" t="s">
        <v>174</v>
      </c>
      <c r="C63" s="85" t="s">
        <v>156</v>
      </c>
      <c r="D63" s="87">
        <v>0.68</v>
      </c>
      <c r="E63" s="87"/>
      <c r="F63" s="87">
        <v>0.68</v>
      </c>
      <c r="G63" s="104" t="s">
        <v>175</v>
      </c>
      <c r="H63" s="104" t="s">
        <v>73</v>
      </c>
      <c r="I63" s="85"/>
      <c r="J63" s="88"/>
      <c r="K63" s="112" t="s">
        <v>176</v>
      </c>
      <c r="L63" s="94" t="s">
        <v>58</v>
      </c>
      <c r="M63" s="113"/>
      <c r="N63" s="113"/>
      <c r="O63" s="94"/>
      <c r="P63" s="113"/>
      <c r="Q63" s="113"/>
      <c r="R63" s="113"/>
      <c r="S63" s="113"/>
      <c r="T63" s="113"/>
      <c r="U63" s="113"/>
      <c r="V63" s="113"/>
      <c r="W63" s="113"/>
      <c r="X63" s="113"/>
    </row>
    <row r="64" ht="19.95" hidden="1" customHeight="1" spans="1:24">
      <c r="A64" s="85">
        <v>21</v>
      </c>
      <c r="B64" s="86" t="s">
        <v>177</v>
      </c>
      <c r="C64" s="85" t="s">
        <v>156</v>
      </c>
      <c r="D64" s="87">
        <v>0.02</v>
      </c>
      <c r="E64" s="87"/>
      <c r="F64" s="87">
        <v>0.02</v>
      </c>
      <c r="G64" s="94" t="s">
        <v>55</v>
      </c>
      <c r="H64" s="88" t="s">
        <v>76</v>
      </c>
      <c r="I64" s="85"/>
      <c r="J64" s="88"/>
      <c r="K64" s="112" t="s">
        <v>176</v>
      </c>
      <c r="L64" s="94" t="s">
        <v>58</v>
      </c>
      <c r="M64" s="113">
        <v>2017</v>
      </c>
      <c r="N64" s="113"/>
      <c r="O64" s="94" t="s">
        <v>67</v>
      </c>
      <c r="P64" s="113"/>
      <c r="Q64" s="113"/>
      <c r="R64" s="113"/>
      <c r="S64" s="113"/>
      <c r="T64" s="113"/>
      <c r="U64" s="113"/>
      <c r="V64" s="113"/>
      <c r="W64" s="113"/>
      <c r="X64" s="113"/>
    </row>
    <row r="65" ht="30" hidden="1" customHeight="1" spans="1:24">
      <c r="A65" s="85">
        <v>22</v>
      </c>
      <c r="B65" s="86" t="s">
        <v>178</v>
      </c>
      <c r="C65" s="85" t="s">
        <v>156</v>
      </c>
      <c r="D65" s="87">
        <v>1</v>
      </c>
      <c r="E65" s="87"/>
      <c r="F65" s="87">
        <v>1</v>
      </c>
      <c r="G65" s="104" t="s">
        <v>179</v>
      </c>
      <c r="H65" s="94" t="s">
        <v>180</v>
      </c>
      <c r="I65" s="85"/>
      <c r="J65" s="88"/>
      <c r="K65" s="112" t="s">
        <v>176</v>
      </c>
      <c r="L65" s="94" t="s">
        <v>58</v>
      </c>
      <c r="M65" s="113"/>
      <c r="N65" s="113"/>
      <c r="O65" s="94"/>
      <c r="P65" s="113"/>
      <c r="Q65" s="113"/>
      <c r="R65" s="113"/>
      <c r="S65" s="113"/>
      <c r="T65" s="113"/>
      <c r="U65" s="113"/>
      <c r="V65" s="113"/>
      <c r="W65" s="113"/>
      <c r="X65" s="113"/>
    </row>
    <row r="66" ht="19.95" hidden="1" customHeight="1" spans="1:24">
      <c r="A66" s="85">
        <v>23</v>
      </c>
      <c r="B66" s="86" t="s">
        <v>181</v>
      </c>
      <c r="C66" s="85" t="s">
        <v>156</v>
      </c>
      <c r="D66" s="87">
        <v>4</v>
      </c>
      <c r="E66" s="87"/>
      <c r="F66" s="87">
        <v>4</v>
      </c>
      <c r="G66" s="104" t="s">
        <v>182</v>
      </c>
      <c r="H66" s="94" t="s">
        <v>82</v>
      </c>
      <c r="I66" s="85"/>
      <c r="J66" s="88"/>
      <c r="K66" s="112" t="s">
        <v>176</v>
      </c>
      <c r="L66" s="94" t="s">
        <v>58</v>
      </c>
      <c r="M66" s="113"/>
      <c r="N66" s="113"/>
      <c r="O66" s="94"/>
      <c r="P66" s="113"/>
      <c r="Q66" s="113"/>
      <c r="R66" s="113"/>
      <c r="S66" s="113"/>
      <c r="T66" s="113"/>
      <c r="U66" s="113"/>
      <c r="V66" s="113"/>
      <c r="W66" s="113"/>
      <c r="X66" s="113"/>
    </row>
    <row r="67" ht="47.4" hidden="1" customHeight="1" spans="1:24">
      <c r="A67" s="85">
        <v>24</v>
      </c>
      <c r="B67" s="86" t="s">
        <v>183</v>
      </c>
      <c r="C67" s="85" t="s">
        <v>184</v>
      </c>
      <c r="D67" s="87">
        <f>E67+F67</f>
        <v>6.95</v>
      </c>
      <c r="E67" s="87"/>
      <c r="F67" s="87">
        <v>6.95</v>
      </c>
      <c r="G67" s="94" t="s">
        <v>185</v>
      </c>
      <c r="H67" s="94" t="s">
        <v>186</v>
      </c>
      <c r="I67" s="85">
        <v>26</v>
      </c>
      <c r="J67" s="94" t="s">
        <v>187</v>
      </c>
      <c r="K67" s="94" t="s">
        <v>188</v>
      </c>
      <c r="L67" s="94" t="s">
        <v>66</v>
      </c>
      <c r="M67" s="113"/>
      <c r="N67" s="113"/>
      <c r="O67" s="94" t="s">
        <v>67</v>
      </c>
      <c r="P67" s="113"/>
      <c r="Q67" s="113"/>
      <c r="R67" s="113"/>
      <c r="S67" s="113"/>
      <c r="T67" s="113"/>
      <c r="U67" s="113"/>
      <c r="V67" s="113"/>
      <c r="W67" s="113"/>
      <c r="X67" s="113"/>
    </row>
    <row r="68" s="51" customFormat="1" ht="18.9" hidden="1" customHeight="1" spans="1:24">
      <c r="A68" s="95"/>
      <c r="B68" s="96" t="s">
        <v>189</v>
      </c>
      <c r="C68" s="95" t="s">
        <v>184</v>
      </c>
      <c r="D68" s="98">
        <v>1</v>
      </c>
      <c r="E68" s="98"/>
      <c r="F68" s="98">
        <v>1</v>
      </c>
      <c r="G68" s="100" t="s">
        <v>190</v>
      </c>
      <c r="H68" s="100" t="s">
        <v>189</v>
      </c>
      <c r="I68" s="95"/>
      <c r="J68" s="100"/>
      <c r="K68" s="100"/>
      <c r="L68" s="100"/>
      <c r="M68" s="116"/>
      <c r="N68" s="116"/>
      <c r="O68" s="100"/>
      <c r="P68" s="116"/>
      <c r="Q68" s="116"/>
      <c r="R68" s="116"/>
      <c r="S68" s="116"/>
      <c r="T68" s="116"/>
      <c r="U68" s="116"/>
      <c r="V68" s="116"/>
      <c r="W68" s="116"/>
      <c r="X68" s="116"/>
    </row>
    <row r="69" s="51" customFormat="1" ht="18.9" hidden="1" customHeight="1" spans="1:24">
      <c r="A69" s="95"/>
      <c r="B69" s="96" t="s">
        <v>74</v>
      </c>
      <c r="C69" s="95" t="s">
        <v>184</v>
      </c>
      <c r="D69" s="98">
        <v>5.27</v>
      </c>
      <c r="E69" s="98"/>
      <c r="F69" s="98">
        <v>5.27</v>
      </c>
      <c r="G69" s="100" t="s">
        <v>159</v>
      </c>
      <c r="H69" s="100" t="s">
        <v>74</v>
      </c>
      <c r="I69" s="95"/>
      <c r="J69" s="100"/>
      <c r="K69" s="100"/>
      <c r="L69" s="100"/>
      <c r="M69" s="116"/>
      <c r="N69" s="116"/>
      <c r="O69" s="100"/>
      <c r="P69" s="116"/>
      <c r="Q69" s="116"/>
      <c r="R69" s="116"/>
      <c r="S69" s="116"/>
      <c r="T69" s="116"/>
      <c r="U69" s="116"/>
      <c r="V69" s="116"/>
      <c r="W69" s="116"/>
      <c r="X69" s="116"/>
    </row>
    <row r="70" s="51" customFormat="1" ht="18.9" hidden="1" customHeight="1" spans="1:24">
      <c r="A70" s="95"/>
      <c r="B70" s="96" t="s">
        <v>68</v>
      </c>
      <c r="C70" s="95" t="s">
        <v>184</v>
      </c>
      <c r="D70" s="98">
        <v>0.68</v>
      </c>
      <c r="E70" s="98"/>
      <c r="F70" s="98">
        <v>0.68</v>
      </c>
      <c r="G70" s="100" t="s">
        <v>190</v>
      </c>
      <c r="H70" s="100" t="s">
        <v>68</v>
      </c>
      <c r="I70" s="95"/>
      <c r="J70" s="100"/>
      <c r="K70" s="100"/>
      <c r="L70" s="100"/>
      <c r="M70" s="116"/>
      <c r="N70" s="116"/>
      <c r="O70" s="100"/>
      <c r="P70" s="116"/>
      <c r="Q70" s="116"/>
      <c r="R70" s="116"/>
      <c r="S70" s="116"/>
      <c r="T70" s="116"/>
      <c r="U70" s="116"/>
      <c r="V70" s="116"/>
      <c r="W70" s="116"/>
      <c r="X70" s="116"/>
    </row>
    <row r="71" ht="19.05" customHeight="1" spans="1:24">
      <c r="A71" s="89" t="s">
        <v>191</v>
      </c>
      <c r="B71" s="90" t="s">
        <v>192</v>
      </c>
      <c r="C71" s="85"/>
      <c r="D71" s="87"/>
      <c r="E71" s="87"/>
      <c r="F71" s="87"/>
      <c r="G71" s="88"/>
      <c r="H71" s="88"/>
      <c r="I71" s="85"/>
      <c r="J71" s="94"/>
      <c r="K71" s="94"/>
      <c r="L71" s="94"/>
      <c r="M71" s="113"/>
      <c r="N71" s="113"/>
      <c r="O71" s="94"/>
      <c r="P71" s="113"/>
      <c r="Q71" s="113"/>
      <c r="R71" s="113"/>
      <c r="S71" s="113"/>
      <c r="T71" s="113"/>
      <c r="U71" s="113"/>
      <c r="V71" s="113"/>
      <c r="W71" s="113"/>
      <c r="X71" s="113"/>
    </row>
    <row r="72" ht="19.05" customHeight="1" spans="1:24">
      <c r="A72" s="89" t="s">
        <v>193</v>
      </c>
      <c r="B72" s="90" t="s">
        <v>194</v>
      </c>
      <c r="C72" s="85"/>
      <c r="D72" s="87"/>
      <c r="E72" s="87"/>
      <c r="F72" s="87"/>
      <c r="G72" s="88"/>
      <c r="H72" s="88"/>
      <c r="I72" s="85"/>
      <c r="J72" s="94"/>
      <c r="K72" s="94"/>
      <c r="L72" s="94"/>
      <c r="M72" s="113"/>
      <c r="N72" s="113"/>
      <c r="O72" s="94"/>
      <c r="P72" s="113"/>
      <c r="Q72" s="113"/>
      <c r="R72" s="113"/>
      <c r="S72" s="113"/>
      <c r="T72" s="113"/>
      <c r="U72" s="113"/>
      <c r="V72" s="113"/>
      <c r="W72" s="113"/>
      <c r="X72" s="113"/>
    </row>
    <row r="73" ht="19.05" customHeight="1" spans="1:24">
      <c r="A73" s="89" t="s">
        <v>195</v>
      </c>
      <c r="B73" s="90" t="s">
        <v>123</v>
      </c>
      <c r="C73" s="85"/>
      <c r="D73" s="87"/>
      <c r="E73" s="87"/>
      <c r="F73" s="87"/>
      <c r="G73" s="88"/>
      <c r="H73" s="88"/>
      <c r="I73" s="85"/>
      <c r="J73" s="94"/>
      <c r="K73" s="94"/>
      <c r="L73" s="94"/>
      <c r="M73" s="113"/>
      <c r="N73" s="113"/>
      <c r="O73" s="94"/>
      <c r="P73" s="113"/>
      <c r="Q73" s="113"/>
      <c r="R73" s="113"/>
      <c r="S73" s="113"/>
      <c r="T73" s="113"/>
      <c r="U73" s="113"/>
      <c r="V73" s="113"/>
      <c r="W73" s="113"/>
      <c r="X73" s="113"/>
    </row>
    <row r="74" ht="30" hidden="1" customHeight="1" spans="1:24">
      <c r="A74" s="85">
        <v>25</v>
      </c>
      <c r="B74" s="86" t="s">
        <v>196</v>
      </c>
      <c r="C74" s="85" t="s">
        <v>87</v>
      </c>
      <c r="D74" s="87">
        <f>E74+F74</f>
        <v>0.69</v>
      </c>
      <c r="E74" s="87"/>
      <c r="F74" s="87">
        <v>0.69</v>
      </c>
      <c r="G74" s="94" t="s">
        <v>62</v>
      </c>
      <c r="H74" s="88" t="s">
        <v>56</v>
      </c>
      <c r="I74" s="85"/>
      <c r="J74" s="94"/>
      <c r="K74" s="112" t="s">
        <v>83</v>
      </c>
      <c r="L74" s="94" t="s">
        <v>112</v>
      </c>
      <c r="M74" s="113">
        <v>2017</v>
      </c>
      <c r="N74" s="113"/>
      <c r="O74" s="94"/>
      <c r="P74" s="113"/>
      <c r="Q74" s="113"/>
      <c r="R74" s="113"/>
      <c r="S74" s="113"/>
      <c r="T74" s="113"/>
      <c r="U74" s="113"/>
      <c r="V74" s="113"/>
      <c r="W74" s="113"/>
      <c r="X74" s="113"/>
    </row>
    <row r="75" ht="30" hidden="1" customHeight="1" spans="1:24">
      <c r="A75" s="85">
        <v>26</v>
      </c>
      <c r="B75" s="86" t="s">
        <v>197</v>
      </c>
      <c r="C75" s="85" t="s">
        <v>87</v>
      </c>
      <c r="D75" s="87">
        <f>E75+F75</f>
        <v>1.2</v>
      </c>
      <c r="E75" s="87"/>
      <c r="F75" s="87">
        <v>1.2</v>
      </c>
      <c r="G75" s="94" t="s">
        <v>137</v>
      </c>
      <c r="H75" s="88" t="s">
        <v>76</v>
      </c>
      <c r="I75" s="85"/>
      <c r="J75" s="94"/>
      <c r="K75" s="112" t="s">
        <v>83</v>
      </c>
      <c r="L75" s="94" t="s">
        <v>112</v>
      </c>
      <c r="M75" s="113"/>
      <c r="N75" s="113"/>
      <c r="O75" s="94"/>
      <c r="P75" s="113"/>
      <c r="Q75" s="113"/>
      <c r="R75" s="113"/>
      <c r="S75" s="113"/>
      <c r="T75" s="113"/>
      <c r="U75" s="113"/>
      <c r="V75" s="113"/>
      <c r="W75" s="113"/>
      <c r="X75" s="113"/>
    </row>
    <row r="76" ht="36" spans="1:24">
      <c r="A76" s="85">
        <v>27</v>
      </c>
      <c r="B76" s="86" t="s">
        <v>198</v>
      </c>
      <c r="C76" s="85" t="s">
        <v>87</v>
      </c>
      <c r="D76" s="87">
        <f>E76+F76</f>
        <v>3.08</v>
      </c>
      <c r="E76" s="87"/>
      <c r="F76" s="87">
        <v>3.08</v>
      </c>
      <c r="G76" s="88" t="s">
        <v>199</v>
      </c>
      <c r="H76" s="88" t="s">
        <v>117</v>
      </c>
      <c r="I76" s="85">
        <v>40</v>
      </c>
      <c r="J76" s="94" t="s">
        <v>200</v>
      </c>
      <c r="K76" s="112" t="s">
        <v>83</v>
      </c>
      <c r="L76" s="94" t="s">
        <v>112</v>
      </c>
      <c r="M76" s="113">
        <v>2017</v>
      </c>
      <c r="N76" s="113"/>
      <c r="O76" s="94"/>
      <c r="P76" s="113"/>
      <c r="Q76" s="113"/>
      <c r="R76" s="113"/>
      <c r="S76" s="113"/>
      <c r="T76" s="113"/>
      <c r="U76" s="113"/>
      <c r="V76" s="113"/>
      <c r="W76" s="113"/>
      <c r="X76" s="113"/>
    </row>
    <row r="77" ht="19.05" customHeight="1" spans="1:24">
      <c r="A77" s="89" t="s">
        <v>195</v>
      </c>
      <c r="B77" s="90" t="s">
        <v>125</v>
      </c>
      <c r="C77" s="85"/>
      <c r="D77" s="87"/>
      <c r="E77" s="87"/>
      <c r="F77" s="87"/>
      <c r="G77" s="88"/>
      <c r="H77" s="88"/>
      <c r="I77" s="85"/>
      <c r="J77" s="94"/>
      <c r="K77" s="112"/>
      <c r="L77" s="94"/>
      <c r="M77" s="94"/>
      <c r="N77" s="113"/>
      <c r="O77" s="94"/>
      <c r="P77" s="113"/>
      <c r="Q77" s="113"/>
      <c r="R77" s="113"/>
      <c r="S77" s="113"/>
      <c r="T77" s="113"/>
      <c r="U77" s="113"/>
      <c r="V77" s="113"/>
      <c r="W77" s="113"/>
      <c r="X77" s="113"/>
    </row>
    <row r="78" ht="30" hidden="1" customHeight="1" spans="1:24">
      <c r="A78" s="85">
        <v>28</v>
      </c>
      <c r="B78" s="86" t="s">
        <v>201</v>
      </c>
      <c r="C78" s="85" t="s">
        <v>62</v>
      </c>
      <c r="D78" s="87">
        <f t="shared" ref="D78:D80" si="3">E78+F78</f>
        <v>0.5</v>
      </c>
      <c r="E78" s="87"/>
      <c r="F78" s="87">
        <v>0.5</v>
      </c>
      <c r="G78" s="88" t="s">
        <v>159</v>
      </c>
      <c r="H78" s="88" t="s">
        <v>168</v>
      </c>
      <c r="I78" s="85"/>
      <c r="J78" s="94"/>
      <c r="K78" s="112" t="s">
        <v>83</v>
      </c>
      <c r="L78" s="94" t="s">
        <v>66</v>
      </c>
      <c r="M78" s="113">
        <v>2017</v>
      </c>
      <c r="N78" s="113"/>
      <c r="O78" s="94" t="s">
        <v>67</v>
      </c>
      <c r="P78" s="113"/>
      <c r="Q78" s="113"/>
      <c r="R78" s="113"/>
      <c r="S78" s="113"/>
      <c r="T78" s="113"/>
      <c r="U78" s="113"/>
      <c r="V78" s="113"/>
      <c r="W78" s="113"/>
      <c r="X78" s="113"/>
    </row>
    <row r="79" ht="30" hidden="1" customHeight="1" spans="1:24">
      <c r="A79" s="85">
        <v>29</v>
      </c>
      <c r="B79" s="86" t="s">
        <v>202</v>
      </c>
      <c r="C79" s="85" t="s">
        <v>62</v>
      </c>
      <c r="D79" s="87">
        <f t="shared" si="3"/>
        <v>3</v>
      </c>
      <c r="E79" s="87"/>
      <c r="F79" s="87">
        <v>3</v>
      </c>
      <c r="G79" s="88" t="s">
        <v>203</v>
      </c>
      <c r="H79" s="88" t="s">
        <v>70</v>
      </c>
      <c r="I79" s="85"/>
      <c r="J79" s="94"/>
      <c r="K79" s="112" t="s">
        <v>83</v>
      </c>
      <c r="L79" s="94" t="s">
        <v>66</v>
      </c>
      <c r="M79" s="113">
        <v>2017</v>
      </c>
      <c r="N79" s="113"/>
      <c r="O79" s="94" t="s">
        <v>67</v>
      </c>
      <c r="P79" s="113"/>
      <c r="Q79" s="113"/>
      <c r="R79" s="113"/>
      <c r="S79" s="113"/>
      <c r="T79" s="113"/>
      <c r="U79" s="113"/>
      <c r="V79" s="113"/>
      <c r="W79" s="113"/>
      <c r="X79" s="113"/>
    </row>
    <row r="80" ht="30" hidden="1" customHeight="1" spans="1:24">
      <c r="A80" s="85">
        <v>30</v>
      </c>
      <c r="B80" s="86" t="s">
        <v>204</v>
      </c>
      <c r="C80" s="85" t="s">
        <v>62</v>
      </c>
      <c r="D80" s="87">
        <f t="shared" si="3"/>
        <v>3.5</v>
      </c>
      <c r="E80" s="87">
        <v>3.1</v>
      </c>
      <c r="F80" s="87">
        <v>0.4</v>
      </c>
      <c r="G80" s="88" t="s">
        <v>55</v>
      </c>
      <c r="H80" s="88" t="s">
        <v>76</v>
      </c>
      <c r="I80" s="85"/>
      <c r="J80" s="94"/>
      <c r="K80" s="112" t="s">
        <v>83</v>
      </c>
      <c r="L80" s="94" t="s">
        <v>112</v>
      </c>
      <c r="M80" s="113"/>
      <c r="N80" s="113"/>
      <c r="O80" s="94" t="s">
        <v>67</v>
      </c>
      <c r="P80" s="113"/>
      <c r="Q80" s="113"/>
      <c r="R80" s="113"/>
      <c r="S80" s="113"/>
      <c r="T80" s="113"/>
      <c r="U80" s="113"/>
      <c r="V80" s="113"/>
      <c r="W80" s="113"/>
      <c r="X80" s="113"/>
    </row>
    <row r="81" ht="30" hidden="1" customHeight="1" spans="1:24">
      <c r="A81" s="85">
        <v>31</v>
      </c>
      <c r="B81" s="86" t="s">
        <v>205</v>
      </c>
      <c r="C81" s="85" t="s">
        <v>62</v>
      </c>
      <c r="D81" s="87">
        <v>2.3</v>
      </c>
      <c r="E81" s="87"/>
      <c r="F81" s="87">
        <v>2.3</v>
      </c>
      <c r="G81" s="88" t="s">
        <v>55</v>
      </c>
      <c r="H81" s="94" t="s">
        <v>79</v>
      </c>
      <c r="I81" s="85">
        <v>20</v>
      </c>
      <c r="J81" s="94">
        <v>418</v>
      </c>
      <c r="K81" s="112" t="s">
        <v>83</v>
      </c>
      <c r="L81" s="94" t="s">
        <v>112</v>
      </c>
      <c r="M81" s="113"/>
      <c r="N81" s="113"/>
      <c r="O81" s="94"/>
      <c r="P81" s="113"/>
      <c r="Q81" s="113"/>
      <c r="R81" s="113"/>
      <c r="S81" s="113"/>
      <c r="T81" s="113"/>
      <c r="U81" s="113"/>
      <c r="V81" s="113"/>
      <c r="W81" s="113"/>
      <c r="X81" s="113"/>
    </row>
    <row r="82" ht="30" hidden="1" customHeight="1" spans="1:24">
      <c r="A82" s="85">
        <v>32</v>
      </c>
      <c r="B82" s="86" t="s">
        <v>206</v>
      </c>
      <c r="C82" s="85" t="s">
        <v>62</v>
      </c>
      <c r="D82" s="87">
        <v>2.15</v>
      </c>
      <c r="E82" s="87"/>
      <c r="F82" s="87">
        <v>2.15</v>
      </c>
      <c r="G82" s="88" t="s">
        <v>207</v>
      </c>
      <c r="H82" s="88" t="s">
        <v>73</v>
      </c>
      <c r="I82" s="85"/>
      <c r="J82" s="94"/>
      <c r="K82" s="112" t="s">
        <v>83</v>
      </c>
      <c r="L82" s="94" t="s">
        <v>112</v>
      </c>
      <c r="M82" s="113"/>
      <c r="N82" s="113"/>
      <c r="O82" s="94"/>
      <c r="P82" s="113"/>
      <c r="Q82" s="113"/>
      <c r="R82" s="113"/>
      <c r="S82" s="113"/>
      <c r="T82" s="113"/>
      <c r="U82" s="113"/>
      <c r="V82" s="113"/>
      <c r="W82" s="113"/>
      <c r="X82" s="113"/>
    </row>
    <row r="83" ht="19.05" customHeight="1" spans="1:24">
      <c r="A83" s="85">
        <v>33</v>
      </c>
      <c r="B83" s="86" t="s">
        <v>206</v>
      </c>
      <c r="C83" s="85" t="s">
        <v>62</v>
      </c>
      <c r="D83" s="87">
        <f>E83+F83</f>
        <v>1.5</v>
      </c>
      <c r="E83" s="87"/>
      <c r="F83" s="87">
        <v>1.5</v>
      </c>
      <c r="G83" s="88" t="s">
        <v>208</v>
      </c>
      <c r="H83" s="88" t="s">
        <v>117</v>
      </c>
      <c r="I83" s="85"/>
      <c r="J83" s="94"/>
      <c r="K83" s="112" t="s">
        <v>83</v>
      </c>
      <c r="L83" s="94" t="s">
        <v>112</v>
      </c>
      <c r="M83" s="113"/>
      <c r="N83" s="113"/>
      <c r="O83" s="94"/>
      <c r="P83" s="113"/>
      <c r="Q83" s="113"/>
      <c r="R83" s="113"/>
      <c r="S83" s="113"/>
      <c r="T83" s="113"/>
      <c r="U83" s="113"/>
      <c r="V83" s="113"/>
      <c r="W83" s="113"/>
      <c r="X83" s="113"/>
    </row>
    <row r="84" ht="30" hidden="1" customHeight="1" spans="1:24">
      <c r="A84" s="85">
        <v>34</v>
      </c>
      <c r="B84" s="86" t="s">
        <v>206</v>
      </c>
      <c r="C84" s="85" t="s">
        <v>62</v>
      </c>
      <c r="D84" s="87">
        <f>E84+F84</f>
        <v>1.5</v>
      </c>
      <c r="E84" s="87"/>
      <c r="F84" s="87">
        <v>1.5</v>
      </c>
      <c r="G84" s="88" t="s">
        <v>209</v>
      </c>
      <c r="H84" s="94" t="s">
        <v>79</v>
      </c>
      <c r="I84" s="85"/>
      <c r="J84" s="94"/>
      <c r="K84" s="112" t="s">
        <v>83</v>
      </c>
      <c r="L84" s="94" t="s">
        <v>112</v>
      </c>
      <c r="M84" s="113"/>
      <c r="N84" s="113"/>
      <c r="O84" s="94"/>
      <c r="P84" s="113"/>
      <c r="Q84" s="113"/>
      <c r="R84" s="113"/>
      <c r="S84" s="113"/>
      <c r="T84" s="113"/>
      <c r="U84" s="113"/>
      <c r="V84" s="113"/>
      <c r="W84" s="113"/>
      <c r="X84" s="113"/>
    </row>
    <row r="85" ht="19.05" customHeight="1" spans="1:24">
      <c r="A85" s="85">
        <v>35</v>
      </c>
      <c r="B85" s="86" t="s">
        <v>210</v>
      </c>
      <c r="C85" s="85" t="s">
        <v>62</v>
      </c>
      <c r="D85" s="87">
        <v>2</v>
      </c>
      <c r="E85" s="87"/>
      <c r="F85" s="87">
        <v>2</v>
      </c>
      <c r="G85" s="88" t="s">
        <v>203</v>
      </c>
      <c r="H85" s="94" t="s">
        <v>117</v>
      </c>
      <c r="I85" s="85"/>
      <c r="J85" s="94"/>
      <c r="K85" s="112" t="s">
        <v>211</v>
      </c>
      <c r="L85" s="94" t="s">
        <v>66</v>
      </c>
      <c r="M85" s="113"/>
      <c r="N85" s="113"/>
      <c r="O85" s="94" t="s">
        <v>67</v>
      </c>
      <c r="P85" s="113"/>
      <c r="Q85" s="113"/>
      <c r="R85" s="113"/>
      <c r="S85" s="113"/>
      <c r="T85" s="113"/>
      <c r="U85" s="113"/>
      <c r="V85" s="113"/>
      <c r="W85" s="113"/>
      <c r="X85" s="113"/>
    </row>
    <row r="86" ht="18" hidden="1" customHeight="1" spans="1:24">
      <c r="A86" s="85">
        <v>36</v>
      </c>
      <c r="B86" s="86" t="s">
        <v>212</v>
      </c>
      <c r="C86" s="85" t="s">
        <v>62</v>
      </c>
      <c r="D86" s="87">
        <v>0.09</v>
      </c>
      <c r="E86" s="87"/>
      <c r="F86" s="87">
        <v>0.09</v>
      </c>
      <c r="G86" s="104" t="s">
        <v>213</v>
      </c>
      <c r="H86" s="104" t="s">
        <v>105</v>
      </c>
      <c r="I86" s="125"/>
      <c r="J86" s="93"/>
      <c r="K86" s="112" t="s">
        <v>176</v>
      </c>
      <c r="L86" s="94" t="s">
        <v>58</v>
      </c>
      <c r="M86" s="113"/>
      <c r="N86" s="113"/>
      <c r="O86" s="94"/>
      <c r="P86" s="113"/>
      <c r="Q86" s="113"/>
      <c r="R86" s="113"/>
      <c r="S86" s="113"/>
      <c r="T86" s="113"/>
      <c r="U86" s="113"/>
      <c r="V86" s="113"/>
      <c r="W86" s="113"/>
      <c r="X86" s="113"/>
    </row>
    <row r="87" ht="18" hidden="1" customHeight="1" spans="1:24">
      <c r="A87" s="85">
        <v>37</v>
      </c>
      <c r="B87" s="86" t="s">
        <v>214</v>
      </c>
      <c r="C87" s="85" t="s">
        <v>62</v>
      </c>
      <c r="D87" s="87">
        <v>1.18</v>
      </c>
      <c r="E87" s="87"/>
      <c r="F87" s="87">
        <v>1.18</v>
      </c>
      <c r="G87" s="104" t="s">
        <v>215</v>
      </c>
      <c r="H87" s="104" t="s">
        <v>105</v>
      </c>
      <c r="I87" s="125"/>
      <c r="J87" s="93"/>
      <c r="K87" s="112" t="s">
        <v>176</v>
      </c>
      <c r="L87" s="94" t="s">
        <v>58</v>
      </c>
      <c r="M87" s="113"/>
      <c r="N87" s="113"/>
      <c r="O87" s="94"/>
      <c r="P87" s="113"/>
      <c r="Q87" s="113"/>
      <c r="R87" s="113"/>
      <c r="S87" s="113"/>
      <c r="T87" s="113"/>
      <c r="U87" s="113"/>
      <c r="V87" s="113"/>
      <c r="W87" s="113"/>
      <c r="X87" s="113"/>
    </row>
    <row r="88" ht="18" hidden="1" customHeight="1" spans="1:24">
      <c r="A88" s="85">
        <v>38</v>
      </c>
      <c r="B88" s="86" t="s">
        <v>216</v>
      </c>
      <c r="C88" s="85" t="s">
        <v>62</v>
      </c>
      <c r="D88" s="87">
        <v>0.6</v>
      </c>
      <c r="E88" s="87"/>
      <c r="F88" s="87">
        <v>0.6</v>
      </c>
      <c r="G88" s="104" t="s">
        <v>217</v>
      </c>
      <c r="H88" s="104" t="s">
        <v>105</v>
      </c>
      <c r="I88" s="125"/>
      <c r="J88" s="93"/>
      <c r="K88" s="112" t="s">
        <v>176</v>
      </c>
      <c r="L88" s="94" t="s">
        <v>58</v>
      </c>
      <c r="M88" s="113"/>
      <c r="N88" s="113"/>
      <c r="O88" s="94"/>
      <c r="P88" s="113"/>
      <c r="Q88" s="113"/>
      <c r="R88" s="113"/>
      <c r="S88" s="113"/>
      <c r="T88" s="113"/>
      <c r="U88" s="113"/>
      <c r="V88" s="113"/>
      <c r="W88" s="113"/>
      <c r="X88" s="113"/>
    </row>
    <row r="89" ht="18" hidden="1" customHeight="1" spans="1:24">
      <c r="A89" s="85">
        <v>39</v>
      </c>
      <c r="B89" s="86" t="s">
        <v>218</v>
      </c>
      <c r="C89" s="85" t="s">
        <v>62</v>
      </c>
      <c r="D89" s="87"/>
      <c r="E89" s="87"/>
      <c r="F89" s="87">
        <v>6.67</v>
      </c>
      <c r="G89" s="104" t="s">
        <v>219</v>
      </c>
      <c r="H89" s="104" t="s">
        <v>105</v>
      </c>
      <c r="I89" s="125"/>
      <c r="J89" s="93"/>
      <c r="K89" s="112" t="s">
        <v>176</v>
      </c>
      <c r="L89" s="94" t="s">
        <v>58</v>
      </c>
      <c r="M89" s="113"/>
      <c r="N89" s="113"/>
      <c r="O89" s="94"/>
      <c r="P89" s="113"/>
      <c r="Q89" s="113"/>
      <c r="R89" s="113"/>
      <c r="S89" s="113"/>
      <c r="T89" s="113"/>
      <c r="U89" s="113"/>
      <c r="V89" s="113"/>
      <c r="W89" s="113"/>
      <c r="X89" s="113"/>
    </row>
    <row r="90" ht="18" hidden="1" customHeight="1" spans="1:24">
      <c r="A90" s="89" t="s">
        <v>195</v>
      </c>
      <c r="B90" s="90" t="s">
        <v>220</v>
      </c>
      <c r="C90" s="85"/>
      <c r="D90" s="87"/>
      <c r="E90" s="87"/>
      <c r="F90" s="87"/>
      <c r="G90" s="88"/>
      <c r="H90" s="88"/>
      <c r="I90" s="85"/>
      <c r="J90" s="94"/>
      <c r="K90" s="94"/>
      <c r="L90" s="94"/>
      <c r="M90" s="94"/>
      <c r="N90" s="113"/>
      <c r="O90" s="94"/>
      <c r="P90" s="113"/>
      <c r="Q90" s="113"/>
      <c r="R90" s="113"/>
      <c r="S90" s="113"/>
      <c r="T90" s="113"/>
      <c r="U90" s="113"/>
      <c r="V90" s="113"/>
      <c r="W90" s="113"/>
      <c r="X90" s="113"/>
    </row>
    <row r="91" ht="28.5" hidden="1" customHeight="1" spans="1:24">
      <c r="A91" s="85">
        <v>40</v>
      </c>
      <c r="B91" s="86" t="s">
        <v>220</v>
      </c>
      <c r="C91" s="85" t="s">
        <v>145</v>
      </c>
      <c r="D91" s="87">
        <f>E91+F91</f>
        <v>1</v>
      </c>
      <c r="E91" s="87"/>
      <c r="F91" s="87">
        <v>1</v>
      </c>
      <c r="G91" s="88" t="s">
        <v>159</v>
      </c>
      <c r="H91" s="88" t="s">
        <v>73</v>
      </c>
      <c r="I91" s="85"/>
      <c r="J91" s="94"/>
      <c r="K91" s="112" t="s">
        <v>83</v>
      </c>
      <c r="L91" s="94" t="s">
        <v>112</v>
      </c>
      <c r="M91" s="113"/>
      <c r="N91" s="113"/>
      <c r="O91" s="94" t="s">
        <v>67</v>
      </c>
      <c r="P91" s="113"/>
      <c r="Q91" s="113"/>
      <c r="R91" s="113"/>
      <c r="S91" s="113"/>
      <c r="T91" s="113"/>
      <c r="U91" s="113"/>
      <c r="V91" s="113"/>
      <c r="W91" s="113"/>
      <c r="X91" s="113"/>
    </row>
    <row r="92" ht="28.5" hidden="1" customHeight="1" spans="1:24">
      <c r="A92" s="85">
        <v>41</v>
      </c>
      <c r="B92" s="86" t="s">
        <v>221</v>
      </c>
      <c r="C92" s="85" t="s">
        <v>145</v>
      </c>
      <c r="D92" s="87">
        <v>5</v>
      </c>
      <c r="E92" s="87"/>
      <c r="F92" s="87">
        <v>5</v>
      </c>
      <c r="G92" s="88" t="s">
        <v>203</v>
      </c>
      <c r="H92" s="88" t="s">
        <v>111</v>
      </c>
      <c r="I92" s="85"/>
      <c r="J92" s="94"/>
      <c r="K92" s="112" t="s">
        <v>222</v>
      </c>
      <c r="L92" s="94" t="s">
        <v>66</v>
      </c>
      <c r="M92" s="113"/>
      <c r="N92" s="113"/>
      <c r="O92" s="94" t="s">
        <v>67</v>
      </c>
      <c r="P92" s="113"/>
      <c r="Q92" s="113"/>
      <c r="R92" s="113"/>
      <c r="S92" s="113"/>
      <c r="T92" s="113"/>
      <c r="U92" s="113"/>
      <c r="V92" s="113"/>
      <c r="W92" s="113"/>
      <c r="X92" s="113"/>
    </row>
    <row r="93" ht="28.5" hidden="1" customHeight="1" spans="1:24">
      <c r="A93" s="85">
        <v>42</v>
      </c>
      <c r="B93" s="86" t="s">
        <v>223</v>
      </c>
      <c r="C93" s="85" t="s">
        <v>145</v>
      </c>
      <c r="D93" s="87">
        <v>3</v>
      </c>
      <c r="E93" s="87"/>
      <c r="F93" s="87">
        <v>3</v>
      </c>
      <c r="G93" s="88" t="s">
        <v>203</v>
      </c>
      <c r="H93" s="88" t="s">
        <v>111</v>
      </c>
      <c r="I93" s="85"/>
      <c r="J93" s="94"/>
      <c r="K93" s="112" t="s">
        <v>224</v>
      </c>
      <c r="L93" s="94" t="s">
        <v>66</v>
      </c>
      <c r="M93" s="113"/>
      <c r="N93" s="113"/>
      <c r="O93" s="94" t="s">
        <v>67</v>
      </c>
      <c r="P93" s="113"/>
      <c r="Q93" s="113"/>
      <c r="R93" s="113"/>
      <c r="S93" s="113"/>
      <c r="T93" s="113"/>
      <c r="U93" s="113"/>
      <c r="V93" s="113"/>
      <c r="W93" s="113"/>
      <c r="X93" s="113"/>
    </row>
    <row r="94" ht="28.5" hidden="1" customHeight="1" spans="1:24">
      <c r="A94" s="85">
        <v>43</v>
      </c>
      <c r="B94" s="86" t="s">
        <v>225</v>
      </c>
      <c r="C94" s="85" t="s">
        <v>145</v>
      </c>
      <c r="D94" s="87">
        <v>0.05</v>
      </c>
      <c r="E94" s="87"/>
      <c r="F94" s="87">
        <v>0.05</v>
      </c>
      <c r="G94" s="88" t="s">
        <v>145</v>
      </c>
      <c r="H94" s="88" t="s">
        <v>76</v>
      </c>
      <c r="I94" s="85">
        <v>30</v>
      </c>
      <c r="J94" s="94">
        <v>818</v>
      </c>
      <c r="K94" s="112" t="s">
        <v>211</v>
      </c>
      <c r="L94" s="94" t="s">
        <v>66</v>
      </c>
      <c r="M94" s="113"/>
      <c r="N94" s="113"/>
      <c r="O94" s="94" t="s">
        <v>67</v>
      </c>
      <c r="P94" s="113"/>
      <c r="Q94" s="126"/>
      <c r="R94" s="116"/>
      <c r="S94" s="113"/>
      <c r="T94" s="113"/>
      <c r="U94" s="113"/>
      <c r="V94" s="113"/>
      <c r="W94" s="113"/>
      <c r="X94" s="113"/>
    </row>
    <row r="95" ht="18.6" hidden="1" customHeight="1" spans="1:24">
      <c r="A95" s="89" t="s">
        <v>195</v>
      </c>
      <c r="B95" s="90" t="s">
        <v>226</v>
      </c>
      <c r="C95" s="85"/>
      <c r="D95" s="87"/>
      <c r="E95" s="87"/>
      <c r="F95" s="87"/>
      <c r="G95" s="88"/>
      <c r="H95" s="88"/>
      <c r="I95" s="85"/>
      <c r="J95" s="94"/>
      <c r="K95" s="94"/>
      <c r="L95" s="94"/>
      <c r="M95" s="94"/>
      <c r="N95" s="113"/>
      <c r="O95" s="94"/>
      <c r="P95" s="113"/>
      <c r="Q95" s="113"/>
      <c r="R95" s="113"/>
      <c r="S95" s="113"/>
      <c r="T95" s="113"/>
      <c r="U95" s="113"/>
      <c r="V95" s="113"/>
      <c r="W95" s="113"/>
      <c r="X95" s="113"/>
    </row>
    <row r="96" ht="30" hidden="1" customHeight="1" spans="1:24">
      <c r="A96" s="94">
        <v>44</v>
      </c>
      <c r="B96" s="86" t="s">
        <v>227</v>
      </c>
      <c r="C96" s="85" t="s">
        <v>228</v>
      </c>
      <c r="D96" s="87">
        <f>E96+F96</f>
        <v>0.5</v>
      </c>
      <c r="E96" s="87"/>
      <c r="F96" s="87">
        <v>0.5</v>
      </c>
      <c r="G96" s="88" t="s">
        <v>85</v>
      </c>
      <c r="H96" s="88" t="s">
        <v>76</v>
      </c>
      <c r="I96" s="85"/>
      <c r="J96" s="94"/>
      <c r="K96" s="112" t="s">
        <v>83</v>
      </c>
      <c r="L96" s="94" t="s">
        <v>112</v>
      </c>
      <c r="M96" s="113"/>
      <c r="N96" s="113"/>
      <c r="O96" s="94" t="s">
        <v>67</v>
      </c>
      <c r="P96" s="113"/>
      <c r="Q96" s="113"/>
      <c r="R96" s="113"/>
      <c r="S96" s="113"/>
      <c r="T96" s="113"/>
      <c r="U96" s="113"/>
      <c r="V96" s="113"/>
      <c r="W96" s="113"/>
      <c r="X96" s="113"/>
    </row>
    <row r="97" ht="30" hidden="1" customHeight="1" spans="1:24">
      <c r="A97" s="85">
        <v>45</v>
      </c>
      <c r="B97" s="86" t="s">
        <v>229</v>
      </c>
      <c r="C97" s="85" t="s">
        <v>228</v>
      </c>
      <c r="D97" s="87">
        <f>E97+F97</f>
        <v>0.13</v>
      </c>
      <c r="E97" s="87"/>
      <c r="F97" s="87">
        <v>0.13</v>
      </c>
      <c r="G97" s="94" t="s">
        <v>230</v>
      </c>
      <c r="H97" s="94" t="s">
        <v>82</v>
      </c>
      <c r="I97" s="85"/>
      <c r="J97" s="94"/>
      <c r="K97" s="112" t="s">
        <v>83</v>
      </c>
      <c r="L97" s="94" t="s">
        <v>112</v>
      </c>
      <c r="M97" s="113"/>
      <c r="N97" s="113"/>
      <c r="O97" s="94" t="s">
        <v>67</v>
      </c>
      <c r="P97" s="113"/>
      <c r="Q97" s="113"/>
      <c r="R97" s="113"/>
      <c r="S97" s="113"/>
      <c r="T97" s="113"/>
      <c r="U97" s="113"/>
      <c r="V97" s="113"/>
      <c r="W97" s="113"/>
      <c r="X97" s="113"/>
    </row>
    <row r="98" s="52" customFormat="1" ht="18.6" hidden="1" customHeight="1" spans="1:24">
      <c r="A98" s="89" t="s">
        <v>195</v>
      </c>
      <c r="B98" s="90" t="s">
        <v>231</v>
      </c>
      <c r="C98" s="85"/>
      <c r="D98" s="122"/>
      <c r="E98" s="122"/>
      <c r="F98" s="122"/>
      <c r="G98" s="123"/>
      <c r="H98" s="123"/>
      <c r="I98" s="89"/>
      <c r="J98" s="92"/>
      <c r="K98" s="92"/>
      <c r="L98" s="92"/>
      <c r="M98" s="113"/>
      <c r="N98" s="91"/>
      <c r="O98" s="92"/>
      <c r="P98" s="91"/>
      <c r="Q98" s="91"/>
      <c r="R98" s="91"/>
      <c r="S98" s="91"/>
      <c r="T98" s="91"/>
      <c r="U98" s="91"/>
      <c r="V98" s="91"/>
      <c r="W98" s="91"/>
      <c r="X98" s="91"/>
    </row>
    <row r="99" ht="40.2" hidden="1" customHeight="1" spans="1:24">
      <c r="A99" s="85">
        <v>46</v>
      </c>
      <c r="B99" s="86" t="s">
        <v>232</v>
      </c>
      <c r="C99" s="85" t="s">
        <v>230</v>
      </c>
      <c r="D99" s="87">
        <v>2.5</v>
      </c>
      <c r="E99" s="87"/>
      <c r="F99" s="87">
        <v>2.5</v>
      </c>
      <c r="G99" s="88" t="s">
        <v>159</v>
      </c>
      <c r="H99" s="94" t="s">
        <v>73</v>
      </c>
      <c r="I99" s="85" t="s">
        <v>233</v>
      </c>
      <c r="J99" s="94" t="s">
        <v>234</v>
      </c>
      <c r="K99" s="112" t="s">
        <v>235</v>
      </c>
      <c r="L99" s="94" t="s">
        <v>112</v>
      </c>
      <c r="M99" s="113"/>
      <c r="N99" s="113"/>
      <c r="O99" s="94" t="s">
        <v>67</v>
      </c>
      <c r="P99" s="113"/>
      <c r="Q99" s="113"/>
      <c r="R99" s="113"/>
      <c r="S99" s="113"/>
      <c r="T99" s="113"/>
      <c r="U99" s="113"/>
      <c r="V99" s="113"/>
      <c r="W99" s="113"/>
      <c r="X99" s="113"/>
    </row>
    <row r="100" ht="18.9" hidden="1" customHeight="1" spans="1:24">
      <c r="A100" s="85">
        <v>47</v>
      </c>
      <c r="B100" s="86" t="s">
        <v>236</v>
      </c>
      <c r="C100" s="85" t="s">
        <v>230</v>
      </c>
      <c r="D100" s="87">
        <v>0.85</v>
      </c>
      <c r="E100" s="87"/>
      <c r="F100" s="87">
        <v>0.85</v>
      </c>
      <c r="G100" s="104" t="s">
        <v>237</v>
      </c>
      <c r="H100" s="104" t="s">
        <v>168</v>
      </c>
      <c r="I100" s="85"/>
      <c r="J100" s="94"/>
      <c r="K100" s="112" t="s">
        <v>176</v>
      </c>
      <c r="L100" s="94" t="s">
        <v>58</v>
      </c>
      <c r="M100" s="113"/>
      <c r="N100" s="113"/>
      <c r="O100" s="94"/>
      <c r="P100" s="113"/>
      <c r="Q100" s="113"/>
      <c r="R100" s="113"/>
      <c r="S100" s="113"/>
      <c r="T100" s="113"/>
      <c r="U100" s="113"/>
      <c r="V100" s="113"/>
      <c r="W100" s="113"/>
      <c r="X100" s="113"/>
    </row>
    <row r="101" ht="18.9" hidden="1" customHeight="1" spans="1:24">
      <c r="A101" s="85">
        <v>48</v>
      </c>
      <c r="B101" s="86" t="s">
        <v>238</v>
      </c>
      <c r="C101" s="85" t="s">
        <v>230</v>
      </c>
      <c r="D101" s="87">
        <v>1.5</v>
      </c>
      <c r="E101" s="87"/>
      <c r="F101" s="87">
        <v>1.5</v>
      </c>
      <c r="G101" s="104" t="s">
        <v>239</v>
      </c>
      <c r="H101" s="104" t="s">
        <v>56</v>
      </c>
      <c r="I101" s="85"/>
      <c r="J101" s="94"/>
      <c r="K101" s="112" t="s">
        <v>176</v>
      </c>
      <c r="L101" s="94" t="s">
        <v>58</v>
      </c>
      <c r="M101" s="113"/>
      <c r="N101" s="113"/>
      <c r="O101" s="94"/>
      <c r="P101" s="113"/>
      <c r="Q101" s="113"/>
      <c r="R101" s="113"/>
      <c r="S101" s="113"/>
      <c r="T101" s="113"/>
      <c r="U101" s="113"/>
      <c r="V101" s="113"/>
      <c r="W101" s="113"/>
      <c r="X101" s="113"/>
    </row>
    <row r="102" ht="18.9" hidden="1" customHeight="1" spans="1:24">
      <c r="A102" s="85">
        <v>49</v>
      </c>
      <c r="B102" s="86" t="s">
        <v>240</v>
      </c>
      <c r="C102" s="85" t="s">
        <v>230</v>
      </c>
      <c r="D102" s="87">
        <v>1.5</v>
      </c>
      <c r="E102" s="87"/>
      <c r="F102" s="87">
        <v>1.5</v>
      </c>
      <c r="G102" s="104" t="s">
        <v>239</v>
      </c>
      <c r="H102" s="104" t="s">
        <v>76</v>
      </c>
      <c r="I102" s="85"/>
      <c r="J102" s="94"/>
      <c r="K102" s="112" t="s">
        <v>176</v>
      </c>
      <c r="L102" s="94" t="s">
        <v>58</v>
      </c>
      <c r="M102" s="113"/>
      <c r="N102" s="113"/>
      <c r="O102" s="94"/>
      <c r="P102" s="113"/>
      <c r="Q102" s="113"/>
      <c r="R102" s="113"/>
      <c r="S102" s="113"/>
      <c r="T102" s="113"/>
      <c r="U102" s="113"/>
      <c r="V102" s="113"/>
      <c r="W102" s="113"/>
      <c r="X102" s="113"/>
    </row>
    <row r="103" s="52" customFormat="1" ht="19.05" customHeight="1" spans="1:24">
      <c r="A103" s="89" t="s">
        <v>195</v>
      </c>
      <c r="B103" s="90" t="s">
        <v>241</v>
      </c>
      <c r="C103" s="85"/>
      <c r="D103" s="122"/>
      <c r="E103" s="122"/>
      <c r="F103" s="122"/>
      <c r="G103" s="123"/>
      <c r="H103" s="123"/>
      <c r="I103" s="89"/>
      <c r="J103" s="92"/>
      <c r="K103" s="92"/>
      <c r="L103" s="92"/>
      <c r="M103" s="113"/>
      <c r="N103" s="91"/>
      <c r="O103" s="92"/>
      <c r="P103" s="91"/>
      <c r="Q103" s="91"/>
      <c r="R103" s="91"/>
      <c r="S103" s="91"/>
      <c r="T103" s="91"/>
      <c r="U103" s="91"/>
      <c r="V103" s="91"/>
      <c r="W103" s="91"/>
      <c r="X103" s="91"/>
    </row>
    <row r="104" ht="30" hidden="1" customHeight="1" spans="1:24">
      <c r="A104" s="85">
        <v>50</v>
      </c>
      <c r="B104" s="86" t="s">
        <v>242</v>
      </c>
      <c r="C104" s="85" t="s">
        <v>243</v>
      </c>
      <c r="D104" s="87">
        <f>E104+F104</f>
        <v>1.35</v>
      </c>
      <c r="E104" s="87"/>
      <c r="F104" s="87">
        <v>1.35</v>
      </c>
      <c r="G104" s="88" t="s">
        <v>190</v>
      </c>
      <c r="H104" s="88" t="s">
        <v>70</v>
      </c>
      <c r="I104" s="85">
        <v>42</v>
      </c>
      <c r="J104" s="94">
        <v>135</v>
      </c>
      <c r="K104" s="112" t="s">
        <v>83</v>
      </c>
      <c r="L104" s="94" t="s">
        <v>244</v>
      </c>
      <c r="M104" s="113">
        <v>2018</v>
      </c>
      <c r="N104" s="113"/>
      <c r="O104" s="94" t="s">
        <v>67</v>
      </c>
      <c r="P104" s="113"/>
      <c r="Q104" s="113"/>
      <c r="R104" s="113"/>
      <c r="S104" s="113"/>
      <c r="T104" s="113"/>
      <c r="U104" s="113"/>
      <c r="V104" s="113"/>
      <c r="W104" s="113"/>
      <c r="X104" s="113"/>
    </row>
    <row r="105" ht="19.05" customHeight="1" spans="1:24">
      <c r="A105" s="85">
        <v>51</v>
      </c>
      <c r="B105" s="86" t="s">
        <v>245</v>
      </c>
      <c r="C105" s="85" t="s">
        <v>243</v>
      </c>
      <c r="D105" s="87">
        <v>2</v>
      </c>
      <c r="E105" s="87"/>
      <c r="F105" s="87">
        <v>2</v>
      </c>
      <c r="G105" s="88" t="s">
        <v>246</v>
      </c>
      <c r="H105" s="88" t="s">
        <v>117</v>
      </c>
      <c r="I105" s="85">
        <v>46</v>
      </c>
      <c r="J105" s="94">
        <v>109</v>
      </c>
      <c r="K105" s="112" t="s">
        <v>83</v>
      </c>
      <c r="L105" s="94" t="s">
        <v>66</v>
      </c>
      <c r="M105" s="113">
        <v>2017</v>
      </c>
      <c r="N105" s="113"/>
      <c r="O105" s="94" t="s">
        <v>67</v>
      </c>
      <c r="P105" s="113"/>
      <c r="Q105" s="113"/>
      <c r="R105" s="113"/>
      <c r="S105" s="113"/>
      <c r="T105" s="113"/>
      <c r="U105" s="113"/>
      <c r="V105" s="113"/>
      <c r="W105" s="113"/>
      <c r="X105" s="113"/>
    </row>
    <row r="106" ht="20.1" hidden="1" customHeight="1" spans="1:24">
      <c r="A106" s="85">
        <v>52</v>
      </c>
      <c r="B106" s="86" t="s">
        <v>247</v>
      </c>
      <c r="C106" s="85" t="s">
        <v>243</v>
      </c>
      <c r="D106" s="87">
        <v>1</v>
      </c>
      <c r="E106" s="87"/>
      <c r="F106" s="87">
        <v>1</v>
      </c>
      <c r="G106" s="88" t="s">
        <v>55</v>
      </c>
      <c r="H106" s="88" t="s">
        <v>56</v>
      </c>
      <c r="I106" s="85">
        <v>58</v>
      </c>
      <c r="J106" s="94">
        <v>472</v>
      </c>
      <c r="K106" s="112" t="s">
        <v>176</v>
      </c>
      <c r="L106" s="94" t="s">
        <v>66</v>
      </c>
      <c r="M106" s="113"/>
      <c r="N106" s="113"/>
      <c r="O106" s="94" t="s">
        <v>67</v>
      </c>
      <c r="P106" s="113"/>
      <c r="Q106" s="113"/>
      <c r="R106" s="113"/>
      <c r="S106" s="113"/>
      <c r="T106" s="113"/>
      <c r="U106" s="113"/>
      <c r="V106" s="113"/>
      <c r="W106" s="113"/>
      <c r="X106" s="113"/>
    </row>
    <row r="107" ht="19.05" customHeight="1" spans="1:24">
      <c r="A107" s="89" t="s">
        <v>195</v>
      </c>
      <c r="B107" s="90" t="s">
        <v>248</v>
      </c>
      <c r="C107" s="85"/>
      <c r="D107" s="87"/>
      <c r="E107" s="87"/>
      <c r="F107" s="87"/>
      <c r="G107" s="88"/>
      <c r="H107" s="88"/>
      <c r="I107" s="85"/>
      <c r="J107" s="94"/>
      <c r="K107" s="94"/>
      <c r="L107" s="94"/>
      <c r="M107" s="113"/>
      <c r="N107" s="113"/>
      <c r="O107" s="94"/>
      <c r="P107" s="113"/>
      <c r="Q107" s="113"/>
      <c r="R107" s="113"/>
      <c r="S107" s="113"/>
      <c r="T107" s="113"/>
      <c r="U107" s="113"/>
      <c r="V107" s="113"/>
      <c r="W107" s="113"/>
      <c r="X107" s="113"/>
    </row>
    <row r="108" ht="25.05" customHeight="1" spans="1:24">
      <c r="A108" s="85">
        <v>53</v>
      </c>
      <c r="B108" s="86" t="s">
        <v>249</v>
      </c>
      <c r="C108" s="85" t="s">
        <v>250</v>
      </c>
      <c r="D108" s="87">
        <v>0.23</v>
      </c>
      <c r="E108" s="87"/>
      <c r="F108" s="124">
        <v>0.23</v>
      </c>
      <c r="G108" s="88" t="s">
        <v>55</v>
      </c>
      <c r="H108" s="88" t="s">
        <v>117</v>
      </c>
      <c r="I108" s="85">
        <v>58</v>
      </c>
      <c r="J108" s="94" t="s">
        <v>251</v>
      </c>
      <c r="K108" s="112" t="s">
        <v>252</v>
      </c>
      <c r="L108" s="94" t="s">
        <v>66</v>
      </c>
      <c r="M108" s="113">
        <v>2017</v>
      </c>
      <c r="N108" s="113"/>
      <c r="O108" s="94" t="s">
        <v>67</v>
      </c>
      <c r="P108" s="113"/>
      <c r="Q108" s="113"/>
      <c r="R108" s="113"/>
      <c r="S108" s="113"/>
      <c r="T108" s="113"/>
      <c r="U108" s="113"/>
      <c r="V108" s="113"/>
      <c r="W108" s="113"/>
      <c r="X108" s="113"/>
    </row>
    <row r="109" ht="18.9" hidden="1" customHeight="1" spans="1:24">
      <c r="A109" s="89" t="s">
        <v>195</v>
      </c>
      <c r="B109" s="90" t="s">
        <v>253</v>
      </c>
      <c r="C109" s="85"/>
      <c r="D109" s="87"/>
      <c r="E109" s="87"/>
      <c r="F109" s="87"/>
      <c r="G109" s="88"/>
      <c r="H109" s="88"/>
      <c r="I109" s="85"/>
      <c r="J109" s="94"/>
      <c r="K109" s="94"/>
      <c r="L109" s="94"/>
      <c r="M109" s="113"/>
      <c r="N109" s="113"/>
      <c r="O109" s="94"/>
      <c r="P109" s="113"/>
      <c r="Q109" s="113"/>
      <c r="R109" s="113"/>
      <c r="S109" s="113"/>
      <c r="T109" s="113"/>
      <c r="U109" s="113"/>
      <c r="V109" s="113"/>
      <c r="W109" s="113"/>
      <c r="X109" s="113"/>
    </row>
    <row r="110" ht="49.95" hidden="1" customHeight="1" spans="1:24">
      <c r="A110" s="85">
        <v>54</v>
      </c>
      <c r="B110" s="86" t="s">
        <v>254</v>
      </c>
      <c r="C110" s="85" t="s">
        <v>156</v>
      </c>
      <c r="D110" s="87">
        <v>19.1</v>
      </c>
      <c r="E110" s="87"/>
      <c r="F110" s="87">
        <v>19.1</v>
      </c>
      <c r="G110" s="104" t="s">
        <v>255</v>
      </c>
      <c r="H110" s="94" t="s">
        <v>82</v>
      </c>
      <c r="I110" s="85"/>
      <c r="J110" s="88"/>
      <c r="K110" s="112" t="s">
        <v>256</v>
      </c>
      <c r="L110" s="94" t="s">
        <v>66</v>
      </c>
      <c r="M110" s="113"/>
      <c r="N110" s="113"/>
      <c r="O110" s="94" t="s">
        <v>67</v>
      </c>
      <c r="P110" s="113"/>
      <c r="Q110" s="113"/>
      <c r="R110" s="113"/>
      <c r="S110" s="113"/>
      <c r="T110" s="113"/>
      <c r="U110" s="113"/>
      <c r="V110" s="113"/>
      <c r="W110" s="113"/>
      <c r="X110" s="113"/>
    </row>
    <row r="111" ht="18.9" hidden="1" customHeight="1" spans="1:24">
      <c r="A111" s="89" t="s">
        <v>195</v>
      </c>
      <c r="B111" s="90" t="s">
        <v>257</v>
      </c>
      <c r="C111" s="85"/>
      <c r="D111" s="87"/>
      <c r="E111" s="87"/>
      <c r="F111" s="87"/>
      <c r="G111" s="94"/>
      <c r="H111" s="94"/>
      <c r="I111" s="85"/>
      <c r="J111" s="94"/>
      <c r="K111" s="94"/>
      <c r="L111" s="94"/>
      <c r="M111" s="94"/>
      <c r="N111" s="113"/>
      <c r="O111" s="94"/>
      <c r="P111" s="113"/>
      <c r="Q111" s="113"/>
      <c r="R111" s="113"/>
      <c r="S111" s="113"/>
      <c r="T111" s="113"/>
      <c r="U111" s="113"/>
      <c r="V111" s="113"/>
      <c r="W111" s="113"/>
      <c r="X111" s="113"/>
    </row>
    <row r="112" ht="30" hidden="1" customHeight="1" spans="1:24">
      <c r="A112" s="85">
        <v>55</v>
      </c>
      <c r="B112" s="86" t="s">
        <v>258</v>
      </c>
      <c r="C112" s="85" t="s">
        <v>246</v>
      </c>
      <c r="D112" s="87">
        <v>2.5</v>
      </c>
      <c r="E112" s="87"/>
      <c r="F112" s="87">
        <v>2.5</v>
      </c>
      <c r="G112" s="94" t="s">
        <v>55</v>
      </c>
      <c r="H112" s="94" t="s">
        <v>82</v>
      </c>
      <c r="I112" s="85"/>
      <c r="J112" s="94"/>
      <c r="K112" s="112" t="s">
        <v>83</v>
      </c>
      <c r="L112" s="94" t="s">
        <v>112</v>
      </c>
      <c r="M112" s="113">
        <v>2017</v>
      </c>
      <c r="N112" s="113"/>
      <c r="O112" s="94" t="s">
        <v>67</v>
      </c>
      <c r="P112" s="113"/>
      <c r="Q112" s="113"/>
      <c r="R112" s="113"/>
      <c r="S112" s="113"/>
      <c r="T112" s="113"/>
      <c r="U112" s="113"/>
      <c r="V112" s="113"/>
      <c r="W112" s="113"/>
      <c r="X112" s="113"/>
    </row>
    <row r="113" ht="19.05" customHeight="1" spans="1:24">
      <c r="A113" s="89" t="s">
        <v>195</v>
      </c>
      <c r="B113" s="90" t="s">
        <v>259</v>
      </c>
      <c r="C113" s="85"/>
      <c r="D113" s="87"/>
      <c r="E113" s="87"/>
      <c r="F113" s="87"/>
      <c r="G113" s="88"/>
      <c r="H113" s="88"/>
      <c r="I113" s="85"/>
      <c r="J113" s="94"/>
      <c r="K113" s="94"/>
      <c r="L113" s="94"/>
      <c r="M113" s="113"/>
      <c r="N113" s="113"/>
      <c r="O113" s="94"/>
      <c r="P113" s="113"/>
      <c r="Q113" s="113"/>
      <c r="R113" s="113"/>
      <c r="S113" s="113"/>
      <c r="T113" s="113"/>
      <c r="U113" s="113"/>
      <c r="V113" s="113"/>
      <c r="W113" s="113"/>
      <c r="X113" s="113"/>
    </row>
    <row r="114" ht="19.05" customHeight="1" spans="1:24">
      <c r="A114" s="85">
        <v>56</v>
      </c>
      <c r="B114" s="86" t="s">
        <v>260</v>
      </c>
      <c r="C114" s="85" t="s">
        <v>261</v>
      </c>
      <c r="D114" s="87">
        <v>3.5</v>
      </c>
      <c r="E114" s="87"/>
      <c r="F114" s="87">
        <v>3.5</v>
      </c>
      <c r="G114" s="88" t="s">
        <v>262</v>
      </c>
      <c r="H114" s="88" t="s">
        <v>117</v>
      </c>
      <c r="I114" s="85"/>
      <c r="J114" s="94"/>
      <c r="K114" s="112" t="s">
        <v>176</v>
      </c>
      <c r="L114" s="94" t="s">
        <v>58</v>
      </c>
      <c r="M114" s="113"/>
      <c r="N114" s="113"/>
      <c r="O114" s="94"/>
      <c r="P114" s="113"/>
      <c r="Q114" s="113"/>
      <c r="R114" s="113"/>
      <c r="S114" s="113"/>
      <c r="T114" s="113"/>
      <c r="U114" s="113"/>
      <c r="V114" s="113"/>
      <c r="W114" s="113"/>
      <c r="X114" s="113"/>
    </row>
    <row r="115" ht="19.05" customHeight="1" spans="1:24">
      <c r="A115" s="89" t="s">
        <v>195</v>
      </c>
      <c r="B115" s="90" t="s">
        <v>263</v>
      </c>
      <c r="C115" s="89"/>
      <c r="D115" s="87"/>
      <c r="E115" s="87"/>
      <c r="F115" s="87"/>
      <c r="G115" s="94"/>
      <c r="H115" s="94"/>
      <c r="I115" s="85"/>
      <c r="J115" s="94"/>
      <c r="K115" s="112"/>
      <c r="L115" s="94"/>
      <c r="M115" s="113"/>
      <c r="N115" s="113"/>
      <c r="O115" s="94"/>
      <c r="P115" s="113"/>
      <c r="Q115" s="113"/>
      <c r="R115" s="113"/>
      <c r="S115" s="113"/>
      <c r="T115" s="113"/>
      <c r="U115" s="113"/>
      <c r="V115" s="113"/>
      <c r="W115" s="113"/>
      <c r="X115" s="113"/>
    </row>
    <row r="116" ht="19.05" customHeight="1" spans="1:24">
      <c r="A116" s="94">
        <v>57</v>
      </c>
      <c r="B116" s="86" t="s">
        <v>264</v>
      </c>
      <c r="C116" s="85" t="s">
        <v>265</v>
      </c>
      <c r="D116" s="87">
        <v>0.04</v>
      </c>
      <c r="E116" s="87"/>
      <c r="F116" s="87">
        <v>0.4</v>
      </c>
      <c r="G116" s="104" t="s">
        <v>266</v>
      </c>
      <c r="H116" s="104" t="s">
        <v>117</v>
      </c>
      <c r="I116" s="85"/>
      <c r="J116" s="94"/>
      <c r="K116" s="112" t="s">
        <v>176</v>
      </c>
      <c r="L116" s="94" t="s">
        <v>58</v>
      </c>
      <c r="M116" s="113"/>
      <c r="N116" s="113"/>
      <c r="O116" s="94"/>
      <c r="P116" s="113"/>
      <c r="Q116" s="113"/>
      <c r="R116" s="113"/>
      <c r="S116" s="113"/>
      <c r="T116" s="113"/>
      <c r="U116" s="113"/>
      <c r="V116" s="113"/>
      <c r="W116" s="113"/>
      <c r="X116" s="113"/>
    </row>
    <row r="117" ht="19.05" customHeight="1" spans="1:24">
      <c r="A117" s="94">
        <v>58</v>
      </c>
      <c r="B117" s="86" t="s">
        <v>267</v>
      </c>
      <c r="C117" s="85" t="s">
        <v>265</v>
      </c>
      <c r="D117" s="87">
        <v>0.03</v>
      </c>
      <c r="E117" s="87"/>
      <c r="F117" s="87">
        <v>0.3</v>
      </c>
      <c r="G117" s="104" t="s">
        <v>268</v>
      </c>
      <c r="H117" s="104" t="s">
        <v>117</v>
      </c>
      <c r="I117" s="85"/>
      <c r="J117" s="94"/>
      <c r="K117" s="112" t="s">
        <v>176</v>
      </c>
      <c r="L117" s="94" t="s">
        <v>58</v>
      </c>
      <c r="M117" s="113"/>
      <c r="N117" s="113"/>
      <c r="O117" s="94"/>
      <c r="P117" s="113"/>
      <c r="Q117" s="113"/>
      <c r="R117" s="113"/>
      <c r="S117" s="113"/>
      <c r="T117" s="113"/>
      <c r="U117" s="113"/>
      <c r="V117" s="113"/>
      <c r="W117" s="113"/>
      <c r="X117" s="113"/>
    </row>
    <row r="118" ht="18" hidden="1" customHeight="1" spans="1:24">
      <c r="A118" s="89" t="s">
        <v>195</v>
      </c>
      <c r="B118" s="90" t="s">
        <v>127</v>
      </c>
      <c r="C118" s="85"/>
      <c r="D118" s="87"/>
      <c r="E118" s="87"/>
      <c r="F118" s="87"/>
      <c r="G118" s="94"/>
      <c r="H118" s="94"/>
      <c r="I118" s="85"/>
      <c r="J118" s="94"/>
      <c r="K118" s="112"/>
      <c r="L118" s="94"/>
      <c r="M118" s="113"/>
      <c r="N118" s="113"/>
      <c r="O118" s="94"/>
      <c r="P118" s="113"/>
      <c r="Q118" s="113"/>
      <c r="R118" s="113"/>
      <c r="S118" s="113"/>
      <c r="T118" s="113"/>
      <c r="U118" s="113"/>
      <c r="V118" s="113"/>
      <c r="W118" s="113"/>
      <c r="X118" s="113"/>
    </row>
    <row r="119" ht="18" hidden="1" customHeight="1" spans="1:24">
      <c r="A119" s="85">
        <v>59</v>
      </c>
      <c r="B119" s="86" t="s">
        <v>269</v>
      </c>
      <c r="C119" s="85" t="s">
        <v>128</v>
      </c>
      <c r="D119" s="87">
        <f>E119+F119</f>
        <v>0.23</v>
      </c>
      <c r="E119" s="87"/>
      <c r="F119" s="87">
        <v>0.23</v>
      </c>
      <c r="G119" s="94" t="s">
        <v>270</v>
      </c>
      <c r="H119" s="88" t="s">
        <v>105</v>
      </c>
      <c r="I119" s="85">
        <v>23</v>
      </c>
      <c r="J119" s="94">
        <v>98</v>
      </c>
      <c r="K119" s="112" t="s">
        <v>271</v>
      </c>
      <c r="L119" s="94" t="s">
        <v>112</v>
      </c>
      <c r="M119" s="113"/>
      <c r="N119" s="113"/>
      <c r="O119" s="94" t="s">
        <v>67</v>
      </c>
      <c r="P119" s="113"/>
      <c r="Q119" s="113"/>
      <c r="R119" s="113"/>
      <c r="S119" s="113"/>
      <c r="T119" s="113"/>
      <c r="U119" s="113"/>
      <c r="V119" s="113"/>
      <c r="W119" s="113"/>
      <c r="X119" s="113"/>
    </row>
    <row r="120" ht="18" hidden="1" customHeight="1" spans="1:24">
      <c r="A120" s="85">
        <v>60</v>
      </c>
      <c r="B120" s="86" t="s">
        <v>272</v>
      </c>
      <c r="C120" s="85" t="s">
        <v>128</v>
      </c>
      <c r="D120" s="87">
        <v>0.2</v>
      </c>
      <c r="E120" s="87"/>
      <c r="F120" s="87">
        <v>0.2</v>
      </c>
      <c r="G120" s="104" t="s">
        <v>270</v>
      </c>
      <c r="H120" s="104" t="s">
        <v>82</v>
      </c>
      <c r="I120" s="85">
        <v>53</v>
      </c>
      <c r="J120" s="94" t="s">
        <v>273</v>
      </c>
      <c r="K120" s="112" t="s">
        <v>176</v>
      </c>
      <c r="L120" s="94" t="s">
        <v>58</v>
      </c>
      <c r="M120" s="113"/>
      <c r="N120" s="113"/>
      <c r="O120" s="94"/>
      <c r="P120" s="113"/>
      <c r="Q120" s="113"/>
      <c r="R120" s="113"/>
      <c r="S120" s="113"/>
      <c r="T120" s="113"/>
      <c r="U120" s="113"/>
      <c r="V120" s="113"/>
      <c r="W120" s="113"/>
      <c r="X120" s="113"/>
    </row>
    <row r="121" ht="18" hidden="1" customHeight="1" spans="1:24">
      <c r="A121" s="89" t="s">
        <v>195</v>
      </c>
      <c r="B121" s="90" t="s">
        <v>130</v>
      </c>
      <c r="C121" s="85"/>
      <c r="D121" s="87"/>
      <c r="E121" s="87"/>
      <c r="F121" s="87"/>
      <c r="G121" s="94"/>
      <c r="H121" s="94"/>
      <c r="I121" s="85"/>
      <c r="J121" s="94"/>
      <c r="K121" s="112"/>
      <c r="L121" s="94"/>
      <c r="M121" s="113"/>
      <c r="N121" s="113"/>
      <c r="O121" s="94"/>
      <c r="P121" s="113"/>
      <c r="Q121" s="113"/>
      <c r="R121" s="113"/>
      <c r="S121" s="113"/>
      <c r="T121" s="113"/>
      <c r="U121" s="113"/>
      <c r="V121" s="113"/>
      <c r="W121" s="113"/>
      <c r="X121" s="113"/>
    </row>
    <row r="122" ht="40.2" hidden="1" customHeight="1" spans="1:24">
      <c r="A122" s="85">
        <v>61</v>
      </c>
      <c r="B122" s="86" t="s">
        <v>274</v>
      </c>
      <c r="C122" s="85" t="s">
        <v>131</v>
      </c>
      <c r="D122" s="87">
        <f>E122+F122</f>
        <v>0.12</v>
      </c>
      <c r="E122" s="87"/>
      <c r="F122" s="87">
        <v>0.12</v>
      </c>
      <c r="G122" s="88" t="s">
        <v>270</v>
      </c>
      <c r="H122" s="88" t="s">
        <v>56</v>
      </c>
      <c r="I122" s="85">
        <v>22</v>
      </c>
      <c r="J122" s="94">
        <v>76</v>
      </c>
      <c r="K122" s="112" t="s">
        <v>275</v>
      </c>
      <c r="L122" s="94" t="s">
        <v>112</v>
      </c>
      <c r="M122" s="113"/>
      <c r="N122" s="113"/>
      <c r="O122" s="94"/>
      <c r="P122" s="113"/>
      <c r="Q122" s="113"/>
      <c r="R122" s="113"/>
      <c r="S122" s="113"/>
      <c r="T122" s="113"/>
      <c r="U122" s="113"/>
      <c r="V122" s="113"/>
      <c r="W122" s="113"/>
      <c r="X122" s="113"/>
    </row>
    <row r="123" ht="40.2" hidden="1" customHeight="1" spans="1:24">
      <c r="A123" s="85">
        <v>62</v>
      </c>
      <c r="B123" s="86" t="s">
        <v>276</v>
      </c>
      <c r="C123" s="85" t="s">
        <v>131</v>
      </c>
      <c r="D123" s="87">
        <v>0.33</v>
      </c>
      <c r="E123" s="87"/>
      <c r="F123" s="87">
        <v>0.33</v>
      </c>
      <c r="G123" s="88" t="s">
        <v>277</v>
      </c>
      <c r="H123" s="88" t="s">
        <v>56</v>
      </c>
      <c r="I123" s="85">
        <v>33</v>
      </c>
      <c r="J123" s="94" t="s">
        <v>278</v>
      </c>
      <c r="K123" s="112" t="s">
        <v>275</v>
      </c>
      <c r="L123" s="94" t="s">
        <v>112</v>
      </c>
      <c r="M123" s="113"/>
      <c r="N123" s="113"/>
      <c r="O123" s="94"/>
      <c r="P123" s="113"/>
      <c r="Q123" s="113"/>
      <c r="R123" s="113"/>
      <c r="S123" s="113"/>
      <c r="T123" s="113"/>
      <c r="U123" s="113"/>
      <c r="V123" s="113"/>
      <c r="W123" s="113"/>
      <c r="X123" s="113"/>
    </row>
    <row r="124" ht="30" hidden="1" customHeight="1" spans="1:24">
      <c r="A124" s="85">
        <v>63</v>
      </c>
      <c r="B124" s="86" t="s">
        <v>279</v>
      </c>
      <c r="C124" s="85" t="s">
        <v>280</v>
      </c>
      <c r="D124" s="87">
        <v>2.03</v>
      </c>
      <c r="E124" s="87"/>
      <c r="F124" s="87">
        <v>2.03</v>
      </c>
      <c r="G124" s="94" t="s">
        <v>190</v>
      </c>
      <c r="H124" s="94" t="s">
        <v>76</v>
      </c>
      <c r="I124" s="85">
        <v>8</v>
      </c>
      <c r="J124" s="94" t="s">
        <v>281</v>
      </c>
      <c r="K124" s="112" t="s">
        <v>211</v>
      </c>
      <c r="L124" s="94" t="s">
        <v>66</v>
      </c>
      <c r="M124" s="113"/>
      <c r="N124" s="113"/>
      <c r="O124" s="94"/>
      <c r="P124" s="113"/>
      <c r="Q124" s="113"/>
      <c r="R124" s="113"/>
      <c r="S124" s="113"/>
      <c r="T124" s="113"/>
      <c r="U124" s="113"/>
      <c r="V124" s="113"/>
      <c r="W124" s="113"/>
      <c r="X124" s="113"/>
    </row>
    <row r="125" ht="30" hidden="1" customHeight="1" spans="1:24">
      <c r="A125" s="85">
        <v>64</v>
      </c>
      <c r="B125" s="86" t="s">
        <v>282</v>
      </c>
      <c r="C125" s="85" t="s">
        <v>283</v>
      </c>
      <c r="D125" s="87">
        <v>4.2</v>
      </c>
      <c r="E125" s="87"/>
      <c r="F125" s="87">
        <v>4.2</v>
      </c>
      <c r="G125" s="94" t="s">
        <v>284</v>
      </c>
      <c r="H125" s="94" t="s">
        <v>56</v>
      </c>
      <c r="I125" s="85">
        <v>19</v>
      </c>
      <c r="J125" s="94"/>
      <c r="K125" s="112" t="s">
        <v>211</v>
      </c>
      <c r="L125" s="94" t="s">
        <v>66</v>
      </c>
      <c r="M125" s="113"/>
      <c r="N125" s="113"/>
      <c r="O125" s="94"/>
      <c r="P125" s="113"/>
      <c r="Q125" s="113"/>
      <c r="R125" s="113"/>
      <c r="S125" s="113"/>
      <c r="T125" s="113"/>
      <c r="U125" s="113"/>
      <c r="V125" s="113"/>
      <c r="W125" s="113"/>
      <c r="X125" s="113"/>
    </row>
    <row r="126" ht="19.05" customHeight="1" spans="1:24">
      <c r="A126" s="89" t="s">
        <v>195</v>
      </c>
      <c r="B126" s="90" t="s">
        <v>285</v>
      </c>
      <c r="C126" s="85"/>
      <c r="D126" s="87"/>
      <c r="E126" s="87"/>
      <c r="F126" s="87"/>
      <c r="G126" s="88"/>
      <c r="H126" s="88"/>
      <c r="I126" s="85"/>
      <c r="J126" s="94"/>
      <c r="K126" s="94"/>
      <c r="L126" s="94"/>
      <c r="M126" s="113"/>
      <c r="N126" s="113"/>
      <c r="O126" s="94"/>
      <c r="P126" s="113"/>
      <c r="Q126" s="113"/>
      <c r="R126" s="113"/>
      <c r="S126" s="113"/>
      <c r="T126" s="113"/>
      <c r="U126" s="113"/>
      <c r="V126" s="113"/>
      <c r="W126" s="113"/>
      <c r="X126" s="113"/>
    </row>
    <row r="127" ht="19.05" customHeight="1" spans="1:24">
      <c r="A127" s="85">
        <v>65</v>
      </c>
      <c r="B127" s="86" t="s">
        <v>286</v>
      </c>
      <c r="C127" s="85" t="s">
        <v>270</v>
      </c>
      <c r="D127" s="87">
        <f>E127+F127</f>
        <v>0.2</v>
      </c>
      <c r="E127" s="87"/>
      <c r="F127" s="87">
        <v>0.2</v>
      </c>
      <c r="G127" s="88" t="s">
        <v>159</v>
      </c>
      <c r="H127" s="88" t="s">
        <v>117</v>
      </c>
      <c r="I127" s="85"/>
      <c r="J127" s="94"/>
      <c r="K127" s="112" t="s">
        <v>83</v>
      </c>
      <c r="L127" s="94" t="s">
        <v>66</v>
      </c>
      <c r="M127" s="113">
        <v>2017</v>
      </c>
      <c r="N127" s="113"/>
      <c r="O127" s="94" t="s">
        <v>67</v>
      </c>
      <c r="P127" s="113"/>
      <c r="Q127" s="113"/>
      <c r="R127" s="113"/>
      <c r="S127" s="113"/>
      <c r="T127" s="113"/>
      <c r="U127" s="113"/>
      <c r="V127" s="113"/>
      <c r="W127" s="113"/>
      <c r="X127" s="113"/>
    </row>
    <row r="128" ht="30" hidden="1" customHeight="1" spans="1:24">
      <c r="A128" s="85">
        <v>66</v>
      </c>
      <c r="B128" s="86" t="s">
        <v>287</v>
      </c>
      <c r="C128" s="85" t="s">
        <v>270</v>
      </c>
      <c r="D128" s="87">
        <f>E128+F128</f>
        <v>1</v>
      </c>
      <c r="E128" s="87"/>
      <c r="F128" s="87">
        <v>1</v>
      </c>
      <c r="G128" s="88" t="s">
        <v>55</v>
      </c>
      <c r="H128" s="94" t="s">
        <v>79</v>
      </c>
      <c r="I128" s="85"/>
      <c r="J128" s="94"/>
      <c r="K128" s="112" t="s">
        <v>83</v>
      </c>
      <c r="L128" s="94" t="s">
        <v>66</v>
      </c>
      <c r="M128" s="113"/>
      <c r="N128" s="113"/>
      <c r="O128" s="94" t="s">
        <v>67</v>
      </c>
      <c r="P128" s="113"/>
      <c r="Q128" s="113"/>
      <c r="R128" s="113"/>
      <c r="S128" s="113"/>
      <c r="T128" s="113"/>
      <c r="U128" s="113"/>
      <c r="V128" s="113"/>
      <c r="W128" s="113"/>
      <c r="X128" s="113"/>
    </row>
    <row r="129" ht="30" hidden="1" customHeight="1" spans="1:24">
      <c r="A129" s="85">
        <v>67</v>
      </c>
      <c r="B129" s="86" t="s">
        <v>288</v>
      </c>
      <c r="C129" s="85" t="s">
        <v>270</v>
      </c>
      <c r="D129" s="87">
        <f>E129+F129</f>
        <v>0.01</v>
      </c>
      <c r="E129" s="87"/>
      <c r="F129" s="87">
        <v>0.01</v>
      </c>
      <c r="G129" s="88" t="s">
        <v>159</v>
      </c>
      <c r="H129" s="88" t="s">
        <v>111</v>
      </c>
      <c r="I129" s="85"/>
      <c r="J129" s="94"/>
      <c r="K129" s="112" t="s">
        <v>83</v>
      </c>
      <c r="L129" s="94" t="s">
        <v>66</v>
      </c>
      <c r="M129" s="113">
        <v>2018</v>
      </c>
      <c r="N129" s="113"/>
      <c r="O129" s="94" t="s">
        <v>67</v>
      </c>
      <c r="P129" s="113"/>
      <c r="Q129" s="113"/>
      <c r="R129" s="113"/>
      <c r="S129" s="113"/>
      <c r="T129" s="113"/>
      <c r="U129" s="113"/>
      <c r="V129" s="113"/>
      <c r="W129" s="113"/>
      <c r="X129" s="113"/>
    </row>
    <row r="130" ht="64.95" hidden="1" customHeight="1" spans="1:24">
      <c r="A130" s="85">
        <v>68</v>
      </c>
      <c r="B130" s="86" t="s">
        <v>289</v>
      </c>
      <c r="C130" s="85" t="s">
        <v>270</v>
      </c>
      <c r="D130" s="87">
        <f>E130+F130</f>
        <v>2.3</v>
      </c>
      <c r="E130" s="87"/>
      <c r="F130" s="87">
        <v>2.3</v>
      </c>
      <c r="G130" s="88" t="s">
        <v>159</v>
      </c>
      <c r="H130" s="88" t="s">
        <v>168</v>
      </c>
      <c r="I130" s="85">
        <v>12</v>
      </c>
      <c r="J130" s="94" t="s">
        <v>290</v>
      </c>
      <c r="K130" s="112" t="s">
        <v>83</v>
      </c>
      <c r="L130" s="94" t="s">
        <v>66</v>
      </c>
      <c r="M130" s="113">
        <v>2018</v>
      </c>
      <c r="N130" s="113"/>
      <c r="O130" s="94" t="s">
        <v>67</v>
      </c>
      <c r="P130" s="113"/>
      <c r="Q130" s="113"/>
      <c r="R130" s="113"/>
      <c r="S130" s="113"/>
      <c r="T130" s="113"/>
      <c r="U130" s="113"/>
      <c r="V130" s="113"/>
      <c r="W130" s="113"/>
      <c r="X130" s="113"/>
    </row>
    <row r="131" ht="19.05" customHeight="1" spans="1:24">
      <c r="A131" s="85">
        <v>69</v>
      </c>
      <c r="B131" s="86" t="s">
        <v>291</v>
      </c>
      <c r="C131" s="85" t="s">
        <v>270</v>
      </c>
      <c r="D131" s="87">
        <f>E131+F131</f>
        <v>0.35</v>
      </c>
      <c r="E131" s="87"/>
      <c r="F131" s="87">
        <v>0.35</v>
      </c>
      <c r="G131" s="88" t="s">
        <v>159</v>
      </c>
      <c r="H131" s="88" t="s">
        <v>117</v>
      </c>
      <c r="I131" s="85"/>
      <c r="J131" s="94"/>
      <c r="K131" s="112" t="s">
        <v>83</v>
      </c>
      <c r="L131" s="94" t="s">
        <v>66</v>
      </c>
      <c r="M131" s="113">
        <v>2018</v>
      </c>
      <c r="N131" s="113"/>
      <c r="O131" s="94" t="s">
        <v>67</v>
      </c>
      <c r="P131" s="113"/>
      <c r="Q131" s="113"/>
      <c r="R131" s="113"/>
      <c r="S131" s="113"/>
      <c r="T131" s="113"/>
      <c r="U131" s="113"/>
      <c r="V131" s="113"/>
      <c r="W131" s="113"/>
      <c r="X131" s="113"/>
    </row>
    <row r="132" ht="30" hidden="1" customHeight="1" spans="1:24">
      <c r="A132" s="85">
        <v>70</v>
      </c>
      <c r="B132" s="86" t="s">
        <v>292</v>
      </c>
      <c r="C132" s="85" t="s">
        <v>270</v>
      </c>
      <c r="D132" s="87">
        <v>3</v>
      </c>
      <c r="E132" s="87"/>
      <c r="F132" s="87">
        <v>3</v>
      </c>
      <c r="G132" s="88" t="s">
        <v>55</v>
      </c>
      <c r="H132" s="88" t="s">
        <v>111</v>
      </c>
      <c r="I132" s="85">
        <v>14</v>
      </c>
      <c r="J132" s="94">
        <v>136</v>
      </c>
      <c r="K132" s="112" t="s">
        <v>83</v>
      </c>
      <c r="L132" s="94" t="s">
        <v>66</v>
      </c>
      <c r="M132" s="113">
        <v>2018</v>
      </c>
      <c r="N132" s="113"/>
      <c r="O132" s="94" t="s">
        <v>67</v>
      </c>
      <c r="P132" s="113"/>
      <c r="Q132" s="113"/>
      <c r="R132" s="113"/>
      <c r="S132" s="113"/>
      <c r="T132" s="113"/>
      <c r="U132" s="113"/>
      <c r="V132" s="113"/>
      <c r="W132" s="113"/>
      <c r="X132" s="113"/>
    </row>
    <row r="133" ht="18.9" hidden="1" customHeight="1" spans="1:24">
      <c r="A133" s="85">
        <v>71</v>
      </c>
      <c r="B133" s="86" t="s">
        <v>293</v>
      </c>
      <c r="C133" s="85" t="s">
        <v>270</v>
      </c>
      <c r="D133" s="87">
        <v>0.1</v>
      </c>
      <c r="E133" s="87"/>
      <c r="F133" s="87">
        <v>0.1</v>
      </c>
      <c r="G133" s="88" t="s">
        <v>228</v>
      </c>
      <c r="H133" s="88" t="s">
        <v>56</v>
      </c>
      <c r="I133" s="85"/>
      <c r="J133" s="94"/>
      <c r="K133" s="112" t="s">
        <v>211</v>
      </c>
      <c r="L133" s="94" t="s">
        <v>66</v>
      </c>
      <c r="M133" s="113"/>
      <c r="N133" s="113"/>
      <c r="O133" s="94" t="s">
        <v>67</v>
      </c>
      <c r="P133" s="113"/>
      <c r="Q133" s="113"/>
      <c r="R133" s="113"/>
      <c r="S133" s="113"/>
      <c r="T133" s="113"/>
      <c r="U133" s="113"/>
      <c r="V133" s="113"/>
      <c r="W133" s="113"/>
      <c r="X133" s="113"/>
    </row>
    <row r="134" ht="18.9" hidden="1" customHeight="1" spans="1:24">
      <c r="A134" s="85">
        <v>72</v>
      </c>
      <c r="B134" s="86" t="s">
        <v>294</v>
      </c>
      <c r="C134" s="85" t="s">
        <v>270</v>
      </c>
      <c r="D134" s="87">
        <v>0.1</v>
      </c>
      <c r="E134" s="87"/>
      <c r="F134" s="87">
        <v>0.1</v>
      </c>
      <c r="G134" s="88" t="s">
        <v>270</v>
      </c>
      <c r="H134" s="88" t="s">
        <v>82</v>
      </c>
      <c r="I134" s="85">
        <v>53</v>
      </c>
      <c r="J134" s="94">
        <v>89</v>
      </c>
      <c r="K134" s="112" t="s">
        <v>295</v>
      </c>
      <c r="L134" s="94" t="s">
        <v>66</v>
      </c>
      <c r="M134" s="113"/>
      <c r="N134" s="113"/>
      <c r="O134" s="94" t="s">
        <v>67</v>
      </c>
      <c r="P134" s="113"/>
      <c r="Q134" s="113"/>
      <c r="R134" s="113"/>
      <c r="S134" s="113"/>
      <c r="T134" s="113"/>
      <c r="U134" s="113"/>
      <c r="V134" s="113"/>
      <c r="W134" s="113"/>
      <c r="X134" s="113"/>
    </row>
    <row r="135" ht="18.9" hidden="1" customHeight="1" spans="1:24">
      <c r="A135" s="85">
        <v>73</v>
      </c>
      <c r="B135" s="86" t="s">
        <v>293</v>
      </c>
      <c r="C135" s="85" t="s">
        <v>270</v>
      </c>
      <c r="D135" s="87">
        <v>0.2</v>
      </c>
      <c r="E135" s="87"/>
      <c r="F135" s="87">
        <v>0.2</v>
      </c>
      <c r="G135" s="88" t="s">
        <v>270</v>
      </c>
      <c r="H135" s="88" t="s">
        <v>73</v>
      </c>
      <c r="I135" s="85">
        <v>28</v>
      </c>
      <c r="J135" s="94">
        <v>322</v>
      </c>
      <c r="K135" s="112" t="s">
        <v>296</v>
      </c>
      <c r="L135" s="94" t="s">
        <v>66</v>
      </c>
      <c r="M135" s="113"/>
      <c r="N135" s="113"/>
      <c r="O135" s="94" t="s">
        <v>67</v>
      </c>
      <c r="P135" s="113"/>
      <c r="Q135" s="113"/>
      <c r="R135" s="113"/>
      <c r="S135" s="113"/>
      <c r="T135" s="113"/>
      <c r="U135" s="113"/>
      <c r="V135" s="113"/>
      <c r="W135" s="113"/>
      <c r="X135" s="113"/>
    </row>
    <row r="136" ht="18.9" hidden="1" customHeight="1" spans="1:24">
      <c r="A136" s="85">
        <v>74</v>
      </c>
      <c r="B136" s="86" t="s">
        <v>294</v>
      </c>
      <c r="C136" s="85" t="s">
        <v>270</v>
      </c>
      <c r="D136" s="87">
        <v>0.29</v>
      </c>
      <c r="E136" s="87"/>
      <c r="F136" s="87">
        <v>0.29</v>
      </c>
      <c r="G136" s="88" t="s">
        <v>270</v>
      </c>
      <c r="H136" s="88" t="s">
        <v>297</v>
      </c>
      <c r="I136" s="85">
        <v>20</v>
      </c>
      <c r="J136" s="94" t="s">
        <v>298</v>
      </c>
      <c r="K136" s="112" t="s">
        <v>299</v>
      </c>
      <c r="L136" s="94" t="s">
        <v>66</v>
      </c>
      <c r="M136" s="113"/>
      <c r="N136" s="113"/>
      <c r="O136" s="94" t="s">
        <v>67</v>
      </c>
      <c r="P136" s="113"/>
      <c r="Q136" s="113"/>
      <c r="R136" s="113"/>
      <c r="S136" s="113"/>
      <c r="T136" s="113"/>
      <c r="U136" s="113"/>
      <c r="V136" s="113"/>
      <c r="W136" s="113"/>
      <c r="X136" s="113"/>
    </row>
    <row r="137" ht="18.9" hidden="1" customHeight="1" spans="1:24">
      <c r="A137" s="85">
        <v>75</v>
      </c>
      <c r="B137" s="86" t="s">
        <v>293</v>
      </c>
      <c r="C137" s="85" t="s">
        <v>270</v>
      </c>
      <c r="D137" s="87">
        <v>0.1</v>
      </c>
      <c r="E137" s="87"/>
      <c r="F137" s="87">
        <v>0.1</v>
      </c>
      <c r="G137" s="88" t="s">
        <v>137</v>
      </c>
      <c r="H137" s="88" t="s">
        <v>105</v>
      </c>
      <c r="I137" s="85">
        <v>26</v>
      </c>
      <c r="J137" s="94">
        <v>61</v>
      </c>
      <c r="K137" s="112" t="s">
        <v>300</v>
      </c>
      <c r="L137" s="94" t="s">
        <v>66</v>
      </c>
      <c r="M137" s="113"/>
      <c r="N137" s="113"/>
      <c r="O137" s="94" t="s">
        <v>67</v>
      </c>
      <c r="P137" s="113"/>
      <c r="Q137" s="113"/>
      <c r="R137" s="113"/>
      <c r="S137" s="113"/>
      <c r="T137" s="113"/>
      <c r="U137" s="113"/>
      <c r="V137" s="113"/>
      <c r="W137" s="113"/>
      <c r="X137" s="113"/>
    </row>
    <row r="138" ht="18.9" hidden="1" customHeight="1" spans="1:24">
      <c r="A138" s="85">
        <v>76</v>
      </c>
      <c r="B138" s="86" t="s">
        <v>293</v>
      </c>
      <c r="C138" s="85" t="s">
        <v>270</v>
      </c>
      <c r="D138" s="87">
        <v>0.08</v>
      </c>
      <c r="E138" s="87"/>
      <c r="F138" s="87">
        <v>0.08</v>
      </c>
      <c r="G138" s="88" t="s">
        <v>270</v>
      </c>
      <c r="H138" s="88" t="s">
        <v>76</v>
      </c>
      <c r="I138" s="85">
        <v>22</v>
      </c>
      <c r="J138" s="94">
        <v>543</v>
      </c>
      <c r="K138" s="112" t="s">
        <v>301</v>
      </c>
      <c r="L138" s="94" t="s">
        <v>66</v>
      </c>
      <c r="M138" s="113"/>
      <c r="N138" s="113"/>
      <c r="O138" s="94" t="s">
        <v>67</v>
      </c>
      <c r="P138" s="113"/>
      <c r="Q138" s="113"/>
      <c r="R138" s="113"/>
      <c r="S138" s="113"/>
      <c r="T138" s="113"/>
      <c r="U138" s="113"/>
      <c r="V138" s="113"/>
      <c r="W138" s="113"/>
      <c r="X138" s="113"/>
    </row>
    <row r="139" ht="18.9" hidden="1" customHeight="1" spans="1:24">
      <c r="A139" s="85">
        <v>77</v>
      </c>
      <c r="B139" s="86" t="s">
        <v>293</v>
      </c>
      <c r="C139" s="85" t="s">
        <v>270</v>
      </c>
      <c r="D139" s="87">
        <v>0.16</v>
      </c>
      <c r="E139" s="87"/>
      <c r="F139" s="87">
        <v>0.16</v>
      </c>
      <c r="G139" s="88" t="s">
        <v>270</v>
      </c>
      <c r="H139" s="88" t="s">
        <v>70</v>
      </c>
      <c r="I139" s="85"/>
      <c r="J139" s="94"/>
      <c r="K139" s="112" t="s">
        <v>302</v>
      </c>
      <c r="L139" s="94" t="s">
        <v>66</v>
      </c>
      <c r="M139" s="113"/>
      <c r="N139" s="113"/>
      <c r="O139" s="94" t="s">
        <v>67</v>
      </c>
      <c r="P139" s="113"/>
      <c r="Q139" s="113"/>
      <c r="R139" s="113"/>
      <c r="S139" s="113"/>
      <c r="T139" s="113"/>
      <c r="U139" s="113"/>
      <c r="V139" s="113"/>
      <c r="W139" s="113"/>
      <c r="X139" s="113"/>
    </row>
    <row r="140" ht="18.9" hidden="1" customHeight="1" spans="1:24">
      <c r="A140" s="85">
        <v>78</v>
      </c>
      <c r="B140" s="86" t="s">
        <v>294</v>
      </c>
      <c r="C140" s="85" t="s">
        <v>270</v>
      </c>
      <c r="D140" s="87">
        <v>0.75</v>
      </c>
      <c r="E140" s="87"/>
      <c r="F140" s="87">
        <v>0.75</v>
      </c>
      <c r="G140" s="88" t="s">
        <v>270</v>
      </c>
      <c r="H140" s="88" t="s">
        <v>111</v>
      </c>
      <c r="I140" s="85"/>
      <c r="J140" s="94"/>
      <c r="K140" s="112" t="s">
        <v>303</v>
      </c>
      <c r="L140" s="94" t="s">
        <v>66</v>
      </c>
      <c r="M140" s="113"/>
      <c r="N140" s="113"/>
      <c r="O140" s="94" t="s">
        <v>67</v>
      </c>
      <c r="P140" s="113"/>
      <c r="Q140" s="113"/>
      <c r="R140" s="113"/>
      <c r="S140" s="113"/>
      <c r="T140" s="113"/>
      <c r="U140" s="113"/>
      <c r="V140" s="113"/>
      <c r="W140" s="113"/>
      <c r="X140" s="113"/>
    </row>
    <row r="141" ht="19.05" customHeight="1" spans="1:24">
      <c r="A141" s="85">
        <v>79</v>
      </c>
      <c r="B141" s="86" t="s">
        <v>294</v>
      </c>
      <c r="C141" s="85" t="s">
        <v>270</v>
      </c>
      <c r="D141" s="87">
        <v>0.2</v>
      </c>
      <c r="E141" s="87"/>
      <c r="F141" s="87">
        <v>0.13</v>
      </c>
      <c r="G141" s="88" t="s">
        <v>270</v>
      </c>
      <c r="H141" s="88" t="s">
        <v>117</v>
      </c>
      <c r="I141" s="85">
        <v>22</v>
      </c>
      <c r="J141" s="94"/>
      <c r="K141" s="112" t="s">
        <v>304</v>
      </c>
      <c r="L141" s="94" t="s">
        <v>66</v>
      </c>
      <c r="M141" s="113"/>
      <c r="N141" s="113"/>
      <c r="O141" s="94" t="s">
        <v>67</v>
      </c>
      <c r="P141" s="113"/>
      <c r="Q141" s="113"/>
      <c r="R141" s="113"/>
      <c r="S141" s="113"/>
      <c r="T141" s="113"/>
      <c r="U141" s="113"/>
      <c r="V141" s="113"/>
      <c r="W141" s="113"/>
      <c r="X141" s="113"/>
    </row>
    <row r="142" ht="18.9" hidden="1" customHeight="1" spans="1:24">
      <c r="A142" s="85">
        <v>80</v>
      </c>
      <c r="B142" s="86" t="s">
        <v>293</v>
      </c>
      <c r="C142" s="85" t="s">
        <v>270</v>
      </c>
      <c r="D142" s="87">
        <v>0.1</v>
      </c>
      <c r="E142" s="87"/>
      <c r="F142" s="87">
        <v>0.1</v>
      </c>
      <c r="G142" s="88" t="s">
        <v>203</v>
      </c>
      <c r="H142" s="88" t="s">
        <v>168</v>
      </c>
      <c r="I142" s="85"/>
      <c r="J142" s="94"/>
      <c r="K142" s="112" t="s">
        <v>176</v>
      </c>
      <c r="L142" s="94" t="s">
        <v>58</v>
      </c>
      <c r="M142" s="113"/>
      <c r="N142" s="113"/>
      <c r="O142" s="94"/>
      <c r="P142" s="113"/>
      <c r="Q142" s="113"/>
      <c r="R142" s="113"/>
      <c r="S142" s="113"/>
      <c r="T142" s="113"/>
      <c r="U142" s="113"/>
      <c r="V142" s="113"/>
      <c r="W142" s="113"/>
      <c r="X142" s="113"/>
    </row>
    <row r="143" ht="18.9" hidden="1" customHeight="1" spans="1:24">
      <c r="A143" s="85">
        <v>81</v>
      </c>
      <c r="B143" s="86" t="s">
        <v>305</v>
      </c>
      <c r="C143" s="85" t="s">
        <v>270</v>
      </c>
      <c r="D143" s="87">
        <v>0.7</v>
      </c>
      <c r="E143" s="87"/>
      <c r="F143" s="87">
        <v>0.7</v>
      </c>
      <c r="G143" s="88" t="s">
        <v>243</v>
      </c>
      <c r="H143" s="88" t="s">
        <v>56</v>
      </c>
      <c r="I143" s="85">
        <v>5</v>
      </c>
      <c r="J143" s="94">
        <v>24</v>
      </c>
      <c r="K143" s="112" t="s">
        <v>176</v>
      </c>
      <c r="L143" s="94" t="s">
        <v>66</v>
      </c>
      <c r="M143" s="113"/>
      <c r="N143" s="113"/>
      <c r="O143" s="94" t="s">
        <v>67</v>
      </c>
      <c r="P143" s="113"/>
      <c r="Q143" s="113"/>
      <c r="R143" s="113"/>
      <c r="S143" s="113"/>
      <c r="T143" s="113"/>
      <c r="U143" s="113"/>
      <c r="V143" s="113"/>
      <c r="W143" s="113"/>
      <c r="X143" s="113"/>
    </row>
    <row r="144" ht="18.9" hidden="1" customHeight="1" spans="1:24">
      <c r="A144" s="89" t="s">
        <v>195</v>
      </c>
      <c r="B144" s="90" t="s">
        <v>306</v>
      </c>
      <c r="C144" s="85"/>
      <c r="D144" s="87"/>
      <c r="E144" s="87"/>
      <c r="F144" s="87"/>
      <c r="G144" s="88"/>
      <c r="H144" s="88"/>
      <c r="I144" s="85"/>
      <c r="J144" s="94"/>
      <c r="K144" s="94"/>
      <c r="L144" s="94"/>
      <c r="M144" s="113"/>
      <c r="N144" s="113"/>
      <c r="O144" s="94"/>
      <c r="P144" s="113"/>
      <c r="Q144" s="113"/>
      <c r="R144" s="113"/>
      <c r="S144" s="113"/>
      <c r="T144" s="113"/>
      <c r="U144" s="113"/>
      <c r="V144" s="113"/>
      <c r="W144" s="113"/>
      <c r="X144" s="113"/>
    </row>
    <row r="145" ht="30" hidden="1" customHeight="1" spans="1:24">
      <c r="A145" s="85">
        <v>82</v>
      </c>
      <c r="B145" s="86" t="s">
        <v>307</v>
      </c>
      <c r="C145" s="93" t="s">
        <v>308</v>
      </c>
      <c r="D145" s="127">
        <v>0.25</v>
      </c>
      <c r="E145" s="127"/>
      <c r="F145" s="127">
        <v>0.25</v>
      </c>
      <c r="G145" s="128" t="s">
        <v>55</v>
      </c>
      <c r="H145" s="128" t="s">
        <v>70</v>
      </c>
      <c r="I145" s="93">
        <v>30</v>
      </c>
      <c r="J145" s="125">
        <v>844</v>
      </c>
      <c r="K145" s="112" t="s">
        <v>83</v>
      </c>
      <c r="L145" s="94" t="s">
        <v>66</v>
      </c>
      <c r="M145" s="113"/>
      <c r="N145" s="113"/>
      <c r="O145" s="94" t="s">
        <v>67</v>
      </c>
      <c r="P145" s="113"/>
      <c r="Q145" s="113"/>
      <c r="R145" s="113"/>
      <c r="S145" s="113"/>
      <c r="T145" s="113"/>
      <c r="U145" s="113"/>
      <c r="V145" s="113"/>
      <c r="W145" s="113"/>
      <c r="X145" s="113"/>
    </row>
    <row r="146" ht="19.05" customHeight="1" spans="1:24">
      <c r="A146" s="89" t="s">
        <v>309</v>
      </c>
      <c r="B146" s="90" t="s">
        <v>310</v>
      </c>
      <c r="C146" s="85"/>
      <c r="D146" s="129"/>
      <c r="E146" s="129"/>
      <c r="F146" s="129"/>
      <c r="G146" s="130"/>
      <c r="H146" s="123"/>
      <c r="I146" s="123"/>
      <c r="J146" s="130"/>
      <c r="K146" s="123"/>
      <c r="L146" s="130"/>
      <c r="M146" s="113"/>
      <c r="N146" s="113"/>
      <c r="O146" s="94"/>
      <c r="P146" s="113"/>
      <c r="Q146" s="113"/>
      <c r="R146" s="113"/>
      <c r="S146" s="113"/>
      <c r="T146" s="113"/>
      <c r="U146" s="113"/>
      <c r="V146" s="113"/>
      <c r="W146" s="113"/>
      <c r="X146" s="113"/>
    </row>
    <row r="147" ht="19.05" customHeight="1" spans="1:24">
      <c r="A147" s="89" t="s">
        <v>195</v>
      </c>
      <c r="B147" s="90" t="s">
        <v>123</v>
      </c>
      <c r="C147" s="85"/>
      <c r="D147" s="87"/>
      <c r="E147" s="87"/>
      <c r="F147" s="87"/>
      <c r="G147" s="88"/>
      <c r="H147" s="88"/>
      <c r="I147" s="85"/>
      <c r="J147" s="94"/>
      <c r="K147" s="94"/>
      <c r="L147" s="94"/>
      <c r="M147" s="113"/>
      <c r="N147" s="113"/>
      <c r="O147" s="94"/>
      <c r="P147" s="113"/>
      <c r="Q147" s="113"/>
      <c r="R147" s="113"/>
      <c r="S147" s="113"/>
      <c r="T147" s="113"/>
      <c r="U147" s="113"/>
      <c r="V147" s="113"/>
      <c r="W147" s="113"/>
      <c r="X147" s="113"/>
    </row>
    <row r="148" ht="36" hidden="1" spans="1:24">
      <c r="A148" s="85">
        <v>83</v>
      </c>
      <c r="B148" s="86" t="s">
        <v>311</v>
      </c>
      <c r="C148" s="85" t="s">
        <v>87</v>
      </c>
      <c r="D148" s="87">
        <f>E148+F148</f>
        <v>0.24</v>
      </c>
      <c r="E148" s="87"/>
      <c r="F148" s="87">
        <v>0.24</v>
      </c>
      <c r="G148" s="94" t="s">
        <v>55</v>
      </c>
      <c r="H148" s="88" t="s">
        <v>111</v>
      </c>
      <c r="I148" s="85">
        <v>17</v>
      </c>
      <c r="J148" s="132" t="s">
        <v>312</v>
      </c>
      <c r="K148" s="112" t="s">
        <v>313</v>
      </c>
      <c r="L148" s="94" t="s">
        <v>112</v>
      </c>
      <c r="M148" s="113">
        <v>2017</v>
      </c>
      <c r="N148" s="113"/>
      <c r="O148" s="94"/>
      <c r="P148" s="113"/>
      <c r="Q148" s="113"/>
      <c r="R148" s="113"/>
      <c r="S148" s="113"/>
      <c r="T148" s="113"/>
      <c r="U148" s="113"/>
      <c r="V148" s="113"/>
      <c r="W148" s="113"/>
      <c r="X148" s="113"/>
    </row>
    <row r="149" ht="19.05" customHeight="1" spans="1:24">
      <c r="A149" s="85">
        <v>84</v>
      </c>
      <c r="B149" s="86" t="s">
        <v>314</v>
      </c>
      <c r="C149" s="85" t="s">
        <v>87</v>
      </c>
      <c r="D149" s="87">
        <f>E149+F149</f>
        <v>0.24</v>
      </c>
      <c r="E149" s="87"/>
      <c r="F149" s="87">
        <v>0.24</v>
      </c>
      <c r="G149" s="94" t="s">
        <v>55</v>
      </c>
      <c r="H149" s="88" t="s">
        <v>117</v>
      </c>
      <c r="I149" s="85">
        <v>33</v>
      </c>
      <c r="J149" s="132" t="s">
        <v>315</v>
      </c>
      <c r="K149" s="112" t="s">
        <v>83</v>
      </c>
      <c r="L149" s="94" t="s">
        <v>112</v>
      </c>
      <c r="M149" s="113"/>
      <c r="N149" s="113"/>
      <c r="O149" s="94"/>
      <c r="P149" s="113"/>
      <c r="Q149" s="113"/>
      <c r="R149" s="113"/>
      <c r="S149" s="113"/>
      <c r="T149" s="113"/>
      <c r="U149" s="113"/>
      <c r="V149" s="113"/>
      <c r="W149" s="113"/>
      <c r="X149" s="113"/>
    </row>
    <row r="150" ht="30" hidden="1" customHeight="1" spans="1:24">
      <c r="A150" s="85">
        <v>85</v>
      </c>
      <c r="B150" s="86" t="s">
        <v>316</v>
      </c>
      <c r="C150" s="85" t="s">
        <v>87</v>
      </c>
      <c r="D150" s="87">
        <f t="shared" ref="D150:D157" si="4">E150+F150</f>
        <v>10</v>
      </c>
      <c r="E150" s="87"/>
      <c r="F150" s="87">
        <v>10</v>
      </c>
      <c r="G150" s="94" t="s">
        <v>203</v>
      </c>
      <c r="H150" s="88" t="s">
        <v>168</v>
      </c>
      <c r="I150" s="85">
        <v>11</v>
      </c>
      <c r="J150" s="94"/>
      <c r="K150" s="112" t="s">
        <v>83</v>
      </c>
      <c r="L150" s="94" t="s">
        <v>112</v>
      </c>
      <c r="M150" s="113">
        <v>2017</v>
      </c>
      <c r="N150" s="113"/>
      <c r="O150" s="94"/>
      <c r="P150" s="113"/>
      <c r="Q150" s="113"/>
      <c r="R150" s="113"/>
      <c r="S150" s="113"/>
      <c r="T150" s="113"/>
      <c r="U150" s="113"/>
      <c r="V150" s="113"/>
      <c r="W150" s="113"/>
      <c r="X150" s="113"/>
    </row>
    <row r="151" ht="30" hidden="1" customHeight="1" spans="1:24">
      <c r="A151" s="85">
        <v>86</v>
      </c>
      <c r="B151" s="86" t="s">
        <v>317</v>
      </c>
      <c r="C151" s="85" t="s">
        <v>87</v>
      </c>
      <c r="D151" s="87">
        <f t="shared" si="4"/>
        <v>0.68</v>
      </c>
      <c r="E151" s="87"/>
      <c r="F151" s="87">
        <v>0.68</v>
      </c>
      <c r="G151" s="94" t="s">
        <v>318</v>
      </c>
      <c r="H151" s="128" t="s">
        <v>70</v>
      </c>
      <c r="I151" s="85" t="s">
        <v>319</v>
      </c>
      <c r="J151" s="94" t="s">
        <v>320</v>
      </c>
      <c r="K151" s="112" t="s">
        <v>321</v>
      </c>
      <c r="L151" s="94" t="s">
        <v>112</v>
      </c>
      <c r="M151" s="113"/>
      <c r="N151" s="113"/>
      <c r="O151" s="94"/>
      <c r="P151" s="113"/>
      <c r="Q151" s="113"/>
      <c r="R151" s="113"/>
      <c r="S151" s="113"/>
      <c r="T151" s="113"/>
      <c r="U151" s="113"/>
      <c r="V151" s="113"/>
      <c r="W151" s="113"/>
      <c r="X151" s="113"/>
    </row>
    <row r="152" ht="30" hidden="1" customHeight="1" spans="1:24">
      <c r="A152" s="85">
        <v>87</v>
      </c>
      <c r="B152" s="86" t="s">
        <v>322</v>
      </c>
      <c r="C152" s="85" t="s">
        <v>87</v>
      </c>
      <c r="D152" s="87">
        <f t="shared" si="4"/>
        <v>10</v>
      </c>
      <c r="E152" s="87"/>
      <c r="F152" s="87">
        <v>10</v>
      </c>
      <c r="G152" s="88" t="s">
        <v>323</v>
      </c>
      <c r="H152" s="128" t="s">
        <v>70</v>
      </c>
      <c r="I152" s="85"/>
      <c r="J152" s="94"/>
      <c r="K152" s="112" t="s">
        <v>83</v>
      </c>
      <c r="L152" s="94" t="s">
        <v>66</v>
      </c>
      <c r="M152" s="113">
        <v>2018</v>
      </c>
      <c r="N152" s="113"/>
      <c r="O152" s="94"/>
      <c r="P152" s="113"/>
      <c r="Q152" s="113"/>
      <c r="R152" s="113"/>
      <c r="S152" s="113"/>
      <c r="T152" s="113"/>
      <c r="U152" s="113"/>
      <c r="V152" s="113"/>
      <c r="W152" s="113"/>
      <c r="X152" s="113"/>
    </row>
    <row r="153" ht="30" hidden="1" customHeight="1" spans="1:24">
      <c r="A153" s="85">
        <v>88</v>
      </c>
      <c r="B153" s="86" t="s">
        <v>324</v>
      </c>
      <c r="C153" s="85" t="s">
        <v>87</v>
      </c>
      <c r="D153" s="87">
        <f t="shared" si="4"/>
        <v>0.24</v>
      </c>
      <c r="E153" s="87"/>
      <c r="F153" s="87">
        <v>0.24</v>
      </c>
      <c r="G153" s="88" t="s">
        <v>55</v>
      </c>
      <c r="H153" s="88" t="s">
        <v>105</v>
      </c>
      <c r="I153" s="85" t="s">
        <v>325</v>
      </c>
      <c r="J153" s="94" t="s">
        <v>326</v>
      </c>
      <c r="K153" s="112" t="s">
        <v>83</v>
      </c>
      <c r="L153" s="94" t="s">
        <v>66</v>
      </c>
      <c r="M153" s="113"/>
      <c r="N153" s="113" t="s">
        <v>327</v>
      </c>
      <c r="O153" s="94"/>
      <c r="P153" s="113"/>
      <c r="Q153" s="113"/>
      <c r="R153" s="113"/>
      <c r="S153" s="113"/>
      <c r="T153" s="113"/>
      <c r="U153" s="113"/>
      <c r="V153" s="113"/>
      <c r="W153" s="113"/>
      <c r="X153" s="113"/>
    </row>
    <row r="154" ht="36" hidden="1" spans="1:24">
      <c r="A154" s="85">
        <v>89</v>
      </c>
      <c r="B154" s="86" t="s">
        <v>328</v>
      </c>
      <c r="C154" s="85" t="s">
        <v>87</v>
      </c>
      <c r="D154" s="87">
        <v>0.6</v>
      </c>
      <c r="E154" s="87"/>
      <c r="F154" s="87">
        <v>0.6</v>
      </c>
      <c r="G154" s="88" t="s">
        <v>329</v>
      </c>
      <c r="H154" s="128" t="s">
        <v>70</v>
      </c>
      <c r="I154" s="85">
        <v>36</v>
      </c>
      <c r="J154" s="94" t="s">
        <v>330</v>
      </c>
      <c r="K154" s="112" t="s">
        <v>331</v>
      </c>
      <c r="L154" s="94" t="s">
        <v>66</v>
      </c>
      <c r="M154" s="113"/>
      <c r="N154" s="113"/>
      <c r="O154" s="94"/>
      <c r="P154" s="113"/>
      <c r="Q154" s="113"/>
      <c r="R154" s="113"/>
      <c r="S154" s="113"/>
      <c r="T154" s="113"/>
      <c r="U154" s="113"/>
      <c r="V154" s="113"/>
      <c r="W154" s="113"/>
      <c r="X154" s="113"/>
    </row>
    <row r="155" ht="29.4" hidden="1" customHeight="1" spans="1:24">
      <c r="A155" s="85">
        <v>90</v>
      </c>
      <c r="B155" s="86" t="s">
        <v>332</v>
      </c>
      <c r="C155" s="85" t="s">
        <v>87</v>
      </c>
      <c r="D155" s="87">
        <f t="shared" si="4"/>
        <v>4</v>
      </c>
      <c r="E155" s="87"/>
      <c r="F155" s="87">
        <v>4</v>
      </c>
      <c r="G155" s="88" t="s">
        <v>333</v>
      </c>
      <c r="H155" s="128" t="s">
        <v>70</v>
      </c>
      <c r="I155" s="85" t="s">
        <v>334</v>
      </c>
      <c r="J155" s="94"/>
      <c r="K155" s="112" t="s">
        <v>83</v>
      </c>
      <c r="L155" s="94" t="s">
        <v>66</v>
      </c>
      <c r="M155" s="113">
        <v>2018</v>
      </c>
      <c r="N155" s="113"/>
      <c r="O155" s="94"/>
      <c r="P155" s="113"/>
      <c r="Q155" s="113"/>
      <c r="R155" s="113"/>
      <c r="S155" s="113"/>
      <c r="T155" s="113"/>
      <c r="U155" s="113"/>
      <c r="V155" s="113"/>
      <c r="W155" s="113"/>
      <c r="X155" s="113"/>
    </row>
    <row r="156" ht="19.05" customHeight="1" spans="1:24">
      <c r="A156" s="85">
        <v>91</v>
      </c>
      <c r="B156" s="86" t="s">
        <v>335</v>
      </c>
      <c r="C156" s="85" t="s">
        <v>87</v>
      </c>
      <c r="D156" s="87">
        <f t="shared" si="4"/>
        <v>0.24</v>
      </c>
      <c r="E156" s="87"/>
      <c r="F156" s="87">
        <v>0.24</v>
      </c>
      <c r="G156" s="88" t="s">
        <v>159</v>
      </c>
      <c r="H156" s="88" t="s">
        <v>117</v>
      </c>
      <c r="I156" s="85">
        <v>13</v>
      </c>
      <c r="J156" s="94">
        <v>63</v>
      </c>
      <c r="K156" s="112" t="s">
        <v>83</v>
      </c>
      <c r="L156" s="94" t="s">
        <v>112</v>
      </c>
      <c r="M156" s="113">
        <v>2017</v>
      </c>
      <c r="N156" s="113"/>
      <c r="O156" s="94"/>
      <c r="P156" s="113"/>
      <c r="Q156" s="113"/>
      <c r="R156" s="113"/>
      <c r="S156" s="113"/>
      <c r="T156" s="113"/>
      <c r="U156" s="113"/>
      <c r="V156" s="113"/>
      <c r="W156" s="113"/>
      <c r="X156" s="113"/>
    </row>
    <row r="157" ht="30" hidden="1" customHeight="1" spans="1:24">
      <c r="A157" s="85">
        <v>92</v>
      </c>
      <c r="B157" s="86" t="s">
        <v>336</v>
      </c>
      <c r="C157" s="85" t="s">
        <v>337</v>
      </c>
      <c r="D157" s="87">
        <f t="shared" si="4"/>
        <v>6.26</v>
      </c>
      <c r="E157" s="87"/>
      <c r="F157" s="87">
        <v>6.26</v>
      </c>
      <c r="G157" s="94" t="s">
        <v>338</v>
      </c>
      <c r="H157" s="94" t="s">
        <v>73</v>
      </c>
      <c r="I157" s="85">
        <v>59</v>
      </c>
      <c r="J157" s="94">
        <v>40</v>
      </c>
      <c r="K157" s="112" t="s">
        <v>83</v>
      </c>
      <c r="L157" s="94" t="s">
        <v>112</v>
      </c>
      <c r="M157" s="113">
        <v>2017</v>
      </c>
      <c r="N157" s="113"/>
      <c r="O157" s="94"/>
      <c r="P157" s="113"/>
      <c r="Q157" s="113"/>
      <c r="R157" s="113"/>
      <c r="S157" s="113"/>
      <c r="T157" s="113"/>
      <c r="U157" s="113"/>
      <c r="V157" s="113"/>
      <c r="W157" s="113"/>
      <c r="X157" s="113"/>
    </row>
    <row r="158" ht="19.05" customHeight="1" spans="1:24">
      <c r="A158" s="85">
        <v>93</v>
      </c>
      <c r="B158" s="103" t="s">
        <v>339</v>
      </c>
      <c r="C158" s="85" t="s">
        <v>87</v>
      </c>
      <c r="D158" s="87">
        <v>0.32</v>
      </c>
      <c r="E158" s="87"/>
      <c r="F158" s="87">
        <v>0.32</v>
      </c>
      <c r="G158" s="88" t="s">
        <v>159</v>
      </c>
      <c r="H158" s="88" t="s">
        <v>117</v>
      </c>
      <c r="I158" s="85">
        <v>7</v>
      </c>
      <c r="J158" s="94">
        <v>200</v>
      </c>
      <c r="K158" s="112" t="s">
        <v>211</v>
      </c>
      <c r="L158" s="94" t="s">
        <v>66</v>
      </c>
      <c r="M158" s="113"/>
      <c r="N158" s="113"/>
      <c r="O158" s="94"/>
      <c r="P158" s="113"/>
      <c r="Q158" s="113"/>
      <c r="R158" s="113"/>
      <c r="S158" s="113"/>
      <c r="T158" s="113"/>
      <c r="U158" s="113"/>
      <c r="V158" s="113"/>
      <c r="W158" s="113"/>
      <c r="X158" s="113"/>
    </row>
    <row r="159" ht="30" hidden="1" customHeight="1" spans="1:24">
      <c r="A159" s="85">
        <v>94</v>
      </c>
      <c r="B159" s="103" t="s">
        <v>340</v>
      </c>
      <c r="C159" s="85" t="s">
        <v>87</v>
      </c>
      <c r="D159" s="87">
        <v>3.74</v>
      </c>
      <c r="E159" s="87"/>
      <c r="F159" s="87">
        <v>3.74</v>
      </c>
      <c r="G159" s="88" t="s">
        <v>159</v>
      </c>
      <c r="H159" s="88" t="s">
        <v>73</v>
      </c>
      <c r="I159" s="85">
        <v>22</v>
      </c>
      <c r="J159" s="94">
        <v>1053</v>
      </c>
      <c r="K159" s="112" t="s">
        <v>341</v>
      </c>
      <c r="L159" s="94" t="s">
        <v>66</v>
      </c>
      <c r="M159" s="113"/>
      <c r="N159" s="113"/>
      <c r="O159" s="94"/>
      <c r="P159" s="113"/>
      <c r="Q159" s="113"/>
      <c r="R159" s="113"/>
      <c r="S159" s="113"/>
      <c r="T159" s="113"/>
      <c r="U159" s="113"/>
      <c r="V159" s="113"/>
      <c r="W159" s="113"/>
      <c r="X159" s="113"/>
    </row>
    <row r="160" ht="30" hidden="1" customHeight="1" spans="1:24">
      <c r="A160" s="85">
        <v>95</v>
      </c>
      <c r="B160" s="103" t="s">
        <v>342</v>
      </c>
      <c r="C160" s="85" t="s">
        <v>87</v>
      </c>
      <c r="D160" s="87">
        <v>5.57</v>
      </c>
      <c r="E160" s="87"/>
      <c r="F160" s="87">
        <v>5.57</v>
      </c>
      <c r="G160" s="88" t="s">
        <v>159</v>
      </c>
      <c r="H160" s="88" t="s">
        <v>343</v>
      </c>
      <c r="I160" s="85"/>
      <c r="J160" s="94"/>
      <c r="K160" s="112" t="s">
        <v>344</v>
      </c>
      <c r="L160" s="94" t="s">
        <v>66</v>
      </c>
      <c r="M160" s="113"/>
      <c r="N160" s="113"/>
      <c r="O160" s="94"/>
      <c r="P160" s="113"/>
      <c r="Q160" s="113"/>
      <c r="R160" s="113"/>
      <c r="S160" s="113"/>
      <c r="T160" s="113"/>
      <c r="U160" s="113"/>
      <c r="V160" s="113"/>
      <c r="W160" s="113"/>
      <c r="X160" s="113"/>
    </row>
    <row r="161" s="51" customFormat="1" ht="20.1" hidden="1" customHeight="1" spans="1:24">
      <c r="A161" s="85"/>
      <c r="B161" s="102" t="s">
        <v>166</v>
      </c>
      <c r="C161" s="95" t="s">
        <v>87</v>
      </c>
      <c r="D161" s="98">
        <v>4.01</v>
      </c>
      <c r="E161" s="98"/>
      <c r="F161" s="98">
        <v>4.01</v>
      </c>
      <c r="G161" s="99" t="s">
        <v>159</v>
      </c>
      <c r="H161" s="99" t="s">
        <v>168</v>
      </c>
      <c r="I161" s="95">
        <v>21</v>
      </c>
      <c r="J161" s="100"/>
      <c r="K161" s="117"/>
      <c r="L161" s="100"/>
      <c r="M161" s="116"/>
      <c r="N161" s="116"/>
      <c r="O161" s="100"/>
      <c r="P161" s="116"/>
      <c r="Q161" s="116"/>
      <c r="R161" s="116"/>
      <c r="S161" s="116"/>
      <c r="T161" s="116"/>
      <c r="U161" s="116"/>
      <c r="V161" s="116"/>
      <c r="W161" s="116"/>
      <c r="X161" s="116"/>
    </row>
    <row r="162" s="51" customFormat="1" ht="20.1" hidden="1" customHeight="1" spans="1:24">
      <c r="A162" s="85"/>
      <c r="B162" s="102" t="s">
        <v>68</v>
      </c>
      <c r="C162" s="95" t="s">
        <v>87</v>
      </c>
      <c r="D162" s="98">
        <v>1.56</v>
      </c>
      <c r="E162" s="98"/>
      <c r="F162" s="98">
        <v>1.56</v>
      </c>
      <c r="G162" s="99" t="s">
        <v>159</v>
      </c>
      <c r="H162" s="99" t="s">
        <v>70</v>
      </c>
      <c r="I162" s="95">
        <v>28</v>
      </c>
      <c r="J162" s="100"/>
      <c r="K162" s="117"/>
      <c r="L162" s="100"/>
      <c r="M162" s="116"/>
      <c r="N162" s="116"/>
      <c r="O162" s="100"/>
      <c r="P162" s="116"/>
      <c r="Q162" s="116"/>
      <c r="R162" s="116"/>
      <c r="S162" s="116"/>
      <c r="T162" s="116"/>
      <c r="U162" s="116"/>
      <c r="V162" s="116"/>
      <c r="W162" s="116"/>
      <c r="X162" s="116"/>
    </row>
    <row r="163" ht="30" hidden="1" customHeight="1" spans="1:24">
      <c r="A163" s="85">
        <v>96</v>
      </c>
      <c r="B163" s="86" t="s">
        <v>345</v>
      </c>
      <c r="C163" s="85" t="s">
        <v>87</v>
      </c>
      <c r="D163" s="87">
        <f>E163+F163</f>
        <v>0.87</v>
      </c>
      <c r="E163" s="87"/>
      <c r="F163" s="87">
        <v>0.87</v>
      </c>
      <c r="G163" s="94" t="s">
        <v>346</v>
      </c>
      <c r="H163" s="94" t="s">
        <v>82</v>
      </c>
      <c r="I163" s="125">
        <v>15</v>
      </c>
      <c r="J163" s="93" t="s">
        <v>347</v>
      </c>
      <c r="K163" s="112" t="s">
        <v>211</v>
      </c>
      <c r="L163" s="94" t="s">
        <v>66</v>
      </c>
      <c r="M163" s="113"/>
      <c r="N163" s="113"/>
      <c r="O163" s="94"/>
      <c r="P163" s="113"/>
      <c r="Q163" s="113"/>
      <c r="R163" s="113"/>
      <c r="S163" s="113"/>
      <c r="T163" s="113"/>
      <c r="U163" s="113"/>
      <c r="V163" s="113"/>
      <c r="W163" s="113"/>
      <c r="X163" s="113"/>
    </row>
    <row r="164" ht="24" hidden="1" spans="1:24">
      <c r="A164" s="85">
        <v>97</v>
      </c>
      <c r="B164" s="86" t="s">
        <v>348</v>
      </c>
      <c r="C164" s="85" t="s">
        <v>87</v>
      </c>
      <c r="D164" s="87">
        <v>1.18</v>
      </c>
      <c r="E164" s="87"/>
      <c r="F164" s="87">
        <v>1.18</v>
      </c>
      <c r="G164" s="94" t="s">
        <v>159</v>
      </c>
      <c r="H164" s="94" t="s">
        <v>82</v>
      </c>
      <c r="I164" s="85">
        <v>45</v>
      </c>
      <c r="J164" s="94" t="s">
        <v>349</v>
      </c>
      <c r="K164" s="112" t="s">
        <v>211</v>
      </c>
      <c r="L164" s="94" t="s">
        <v>66</v>
      </c>
      <c r="M164" s="113"/>
      <c r="N164" s="113"/>
      <c r="O164" s="94"/>
      <c r="P164" s="113"/>
      <c r="Q164" s="113"/>
      <c r="R164" s="113"/>
      <c r="S164" s="113"/>
      <c r="T164" s="113"/>
      <c r="U164" s="113"/>
      <c r="V164" s="113"/>
      <c r="W164" s="113"/>
      <c r="X164" s="113"/>
    </row>
    <row r="165" ht="40.2" hidden="1" customHeight="1" spans="1:24">
      <c r="A165" s="85">
        <v>98</v>
      </c>
      <c r="B165" s="86" t="s">
        <v>350</v>
      </c>
      <c r="C165" s="93" t="s">
        <v>87</v>
      </c>
      <c r="D165" s="127">
        <v>0.72</v>
      </c>
      <c r="E165" s="127"/>
      <c r="F165" s="127">
        <v>0.72</v>
      </c>
      <c r="G165" s="94" t="s">
        <v>351</v>
      </c>
      <c r="H165" s="88" t="s">
        <v>76</v>
      </c>
      <c r="I165" s="93"/>
      <c r="J165" s="93" t="s">
        <v>352</v>
      </c>
      <c r="K165" s="112" t="s">
        <v>353</v>
      </c>
      <c r="L165" s="94" t="s">
        <v>112</v>
      </c>
      <c r="M165" s="125"/>
      <c r="N165" s="113"/>
      <c r="O165" s="94"/>
      <c r="P165" s="113"/>
      <c r="Q165" s="113"/>
      <c r="R165" s="113"/>
      <c r="S165" s="113"/>
      <c r="T165" s="113"/>
      <c r="U165" s="113"/>
      <c r="V165" s="113"/>
      <c r="W165" s="113"/>
      <c r="X165" s="113"/>
    </row>
    <row r="166" ht="25.05" customHeight="1" spans="1:24">
      <c r="A166" s="85">
        <v>99</v>
      </c>
      <c r="B166" s="103" t="s">
        <v>123</v>
      </c>
      <c r="C166" s="85"/>
      <c r="D166" s="87">
        <f>+SUM(D167:D176)</f>
        <v>145</v>
      </c>
      <c r="E166" s="87"/>
      <c r="F166" s="87">
        <f>+SUM(F167:F176)</f>
        <v>145</v>
      </c>
      <c r="G166" s="99" t="s">
        <v>354</v>
      </c>
      <c r="H166" s="88" t="s">
        <v>355</v>
      </c>
      <c r="I166" s="85"/>
      <c r="J166" s="94"/>
      <c r="K166" s="112" t="s">
        <v>356</v>
      </c>
      <c r="L166" s="94" t="s">
        <v>66</v>
      </c>
      <c r="M166" s="113"/>
      <c r="N166" s="113"/>
      <c r="O166" s="94"/>
      <c r="P166" s="113"/>
      <c r="Q166" s="113"/>
      <c r="R166" s="113"/>
      <c r="S166" s="113"/>
      <c r="T166" s="113"/>
      <c r="U166" s="113"/>
      <c r="V166" s="113"/>
      <c r="W166" s="113"/>
      <c r="X166" s="113"/>
    </row>
    <row r="167" s="51" customFormat="1" ht="28.2" hidden="1" customHeight="1" spans="1:24">
      <c r="A167" s="95"/>
      <c r="B167" s="131" t="s">
        <v>103</v>
      </c>
      <c r="C167" s="95"/>
      <c r="D167" s="98">
        <v>10</v>
      </c>
      <c r="E167" s="98"/>
      <c r="F167" s="98">
        <v>10</v>
      </c>
      <c r="G167" s="99" t="s">
        <v>357</v>
      </c>
      <c r="H167" s="99" t="s">
        <v>105</v>
      </c>
      <c r="I167" s="95"/>
      <c r="J167" s="100"/>
      <c r="K167" s="117"/>
      <c r="L167" s="100"/>
      <c r="M167" s="116"/>
      <c r="N167" s="116"/>
      <c r="O167" s="100"/>
      <c r="P167" s="116"/>
      <c r="Q167" s="116"/>
      <c r="R167" s="116"/>
      <c r="S167" s="116"/>
      <c r="T167" s="116"/>
      <c r="U167" s="116"/>
      <c r="V167" s="116"/>
      <c r="W167" s="116"/>
      <c r="X167" s="116"/>
    </row>
    <row r="168" s="51" customFormat="1" ht="28.2" hidden="1" customHeight="1" spans="1:24">
      <c r="A168" s="95"/>
      <c r="B168" s="131" t="s">
        <v>74</v>
      </c>
      <c r="C168" s="95"/>
      <c r="D168" s="98">
        <v>10</v>
      </c>
      <c r="E168" s="98"/>
      <c r="F168" s="98">
        <v>10</v>
      </c>
      <c r="G168" s="99" t="s">
        <v>358</v>
      </c>
      <c r="H168" s="99" t="s">
        <v>76</v>
      </c>
      <c r="I168" s="95"/>
      <c r="J168" s="100"/>
      <c r="K168" s="117"/>
      <c r="L168" s="100"/>
      <c r="M168" s="116"/>
      <c r="N168" s="116"/>
      <c r="O168" s="100"/>
      <c r="P168" s="116"/>
      <c r="Q168" s="116"/>
      <c r="R168" s="116"/>
      <c r="S168" s="116"/>
      <c r="T168" s="116"/>
      <c r="U168" s="116"/>
      <c r="V168" s="116"/>
      <c r="W168" s="116"/>
      <c r="X168" s="116"/>
    </row>
    <row r="169" s="51" customFormat="1" ht="28.2" hidden="1" customHeight="1" spans="1:24">
      <c r="A169" s="95"/>
      <c r="B169" s="131" t="s">
        <v>166</v>
      </c>
      <c r="C169" s="95"/>
      <c r="D169" s="98">
        <v>10</v>
      </c>
      <c r="E169" s="98"/>
      <c r="F169" s="98">
        <v>10</v>
      </c>
      <c r="G169" s="99" t="s">
        <v>359</v>
      </c>
      <c r="H169" s="99" t="s">
        <v>168</v>
      </c>
      <c r="I169" s="95"/>
      <c r="J169" s="100"/>
      <c r="K169" s="117"/>
      <c r="L169" s="100"/>
      <c r="M169" s="116"/>
      <c r="N169" s="116"/>
      <c r="O169" s="100"/>
      <c r="P169" s="116"/>
      <c r="Q169" s="116"/>
      <c r="R169" s="116"/>
      <c r="S169" s="116"/>
      <c r="T169" s="116"/>
      <c r="U169" s="116"/>
      <c r="V169" s="116"/>
      <c r="W169" s="116"/>
      <c r="X169" s="116"/>
    </row>
    <row r="170" s="51" customFormat="1" ht="28.2" hidden="1" customHeight="1" spans="1:24">
      <c r="A170" s="95"/>
      <c r="B170" s="131" t="s">
        <v>68</v>
      </c>
      <c r="C170" s="95"/>
      <c r="D170" s="98">
        <v>15</v>
      </c>
      <c r="E170" s="98"/>
      <c r="F170" s="98">
        <v>15</v>
      </c>
      <c r="G170" s="99" t="s">
        <v>360</v>
      </c>
      <c r="H170" s="99" t="s">
        <v>70</v>
      </c>
      <c r="I170" s="95"/>
      <c r="J170" s="100"/>
      <c r="K170" s="117"/>
      <c r="L170" s="100"/>
      <c r="M170" s="116"/>
      <c r="N170" s="116"/>
      <c r="O170" s="100"/>
      <c r="P170" s="116"/>
      <c r="Q170" s="116"/>
      <c r="R170" s="116"/>
      <c r="S170" s="116"/>
      <c r="T170" s="116"/>
      <c r="U170" s="116"/>
      <c r="V170" s="116"/>
      <c r="W170" s="116"/>
      <c r="X170" s="116"/>
    </row>
    <row r="171" s="51" customFormat="1" ht="28.2" hidden="1" customHeight="1" spans="1:24">
      <c r="A171" s="95"/>
      <c r="B171" s="131" t="s">
        <v>71</v>
      </c>
      <c r="C171" s="95"/>
      <c r="D171" s="98">
        <v>10</v>
      </c>
      <c r="E171" s="98"/>
      <c r="F171" s="98">
        <v>10</v>
      </c>
      <c r="G171" s="99" t="s">
        <v>361</v>
      </c>
      <c r="H171" s="99" t="s">
        <v>73</v>
      </c>
      <c r="I171" s="95"/>
      <c r="J171" s="100"/>
      <c r="K171" s="117"/>
      <c r="L171" s="100"/>
      <c r="M171" s="116"/>
      <c r="N171" s="116"/>
      <c r="O171" s="100"/>
      <c r="P171" s="116"/>
      <c r="Q171" s="116"/>
      <c r="R171" s="116"/>
      <c r="S171" s="116"/>
      <c r="T171" s="116"/>
      <c r="U171" s="116"/>
      <c r="V171" s="116"/>
      <c r="W171" s="116"/>
      <c r="X171" s="116"/>
    </row>
    <row r="172" s="51" customFormat="1" ht="28.2" hidden="1" customHeight="1" spans="1:24">
      <c r="A172" s="95"/>
      <c r="B172" s="131" t="s">
        <v>189</v>
      </c>
      <c r="C172" s="95"/>
      <c r="D172" s="98">
        <v>5</v>
      </c>
      <c r="E172" s="98"/>
      <c r="F172" s="98">
        <v>5</v>
      </c>
      <c r="G172" s="99" t="s">
        <v>362</v>
      </c>
      <c r="H172" s="99" t="s">
        <v>56</v>
      </c>
      <c r="I172" s="95"/>
      <c r="J172" s="100"/>
      <c r="K172" s="117"/>
      <c r="L172" s="100"/>
      <c r="M172" s="116"/>
      <c r="N172" s="116"/>
      <c r="O172" s="100"/>
      <c r="P172" s="116"/>
      <c r="Q172" s="116"/>
      <c r="R172" s="116"/>
      <c r="S172" s="116"/>
      <c r="T172" s="116"/>
      <c r="U172" s="116"/>
      <c r="V172" s="116"/>
      <c r="W172" s="116"/>
      <c r="X172" s="116"/>
    </row>
    <row r="173" s="51" customFormat="1" ht="28.2" hidden="1" customHeight="1" spans="1:24">
      <c r="A173" s="95"/>
      <c r="B173" s="131" t="s">
        <v>100</v>
      </c>
      <c r="C173" s="95"/>
      <c r="D173" s="98">
        <v>60</v>
      </c>
      <c r="E173" s="98"/>
      <c r="F173" s="98">
        <v>60</v>
      </c>
      <c r="G173" s="99" t="s">
        <v>363</v>
      </c>
      <c r="H173" s="99" t="s">
        <v>82</v>
      </c>
      <c r="I173" s="95"/>
      <c r="J173" s="100"/>
      <c r="K173" s="117"/>
      <c r="L173" s="100"/>
      <c r="M173" s="116"/>
      <c r="N173" s="116"/>
      <c r="O173" s="100"/>
      <c r="P173" s="116"/>
      <c r="Q173" s="116"/>
      <c r="R173" s="116"/>
      <c r="S173" s="116"/>
      <c r="T173" s="116"/>
      <c r="U173" s="116"/>
      <c r="V173" s="116"/>
      <c r="W173" s="116"/>
      <c r="X173" s="116"/>
    </row>
    <row r="174" s="51" customFormat="1" ht="28.2" hidden="1" customHeight="1" spans="1:24">
      <c r="A174" s="95"/>
      <c r="B174" s="131" t="s">
        <v>98</v>
      </c>
      <c r="C174" s="95"/>
      <c r="D174" s="98">
        <v>15</v>
      </c>
      <c r="E174" s="98"/>
      <c r="F174" s="98">
        <v>15</v>
      </c>
      <c r="G174" s="99" t="s">
        <v>364</v>
      </c>
      <c r="H174" s="99" t="s">
        <v>79</v>
      </c>
      <c r="I174" s="95"/>
      <c r="J174" s="100"/>
      <c r="K174" s="117"/>
      <c r="L174" s="100"/>
      <c r="M174" s="116"/>
      <c r="N174" s="116"/>
      <c r="O174" s="100"/>
      <c r="P174" s="116"/>
      <c r="Q174" s="116"/>
      <c r="R174" s="116"/>
      <c r="S174" s="116"/>
      <c r="T174" s="116"/>
      <c r="U174" s="116"/>
      <c r="V174" s="116"/>
      <c r="W174" s="116"/>
      <c r="X174" s="116"/>
    </row>
    <row r="175" s="51" customFormat="1" ht="28.2" hidden="1" customHeight="1" spans="1:24">
      <c r="A175" s="95"/>
      <c r="B175" s="131" t="s">
        <v>365</v>
      </c>
      <c r="C175" s="95"/>
      <c r="D175" s="98">
        <v>5</v>
      </c>
      <c r="E175" s="98"/>
      <c r="F175" s="98">
        <v>5</v>
      </c>
      <c r="G175" s="99" t="s">
        <v>366</v>
      </c>
      <c r="H175" s="99" t="s">
        <v>111</v>
      </c>
      <c r="I175" s="95"/>
      <c r="J175" s="100"/>
      <c r="K175" s="117"/>
      <c r="L175" s="100"/>
      <c r="M175" s="116"/>
      <c r="N175" s="116"/>
      <c r="O175" s="100"/>
      <c r="P175" s="116"/>
      <c r="Q175" s="116"/>
      <c r="R175" s="116"/>
      <c r="S175" s="116"/>
      <c r="T175" s="116"/>
      <c r="U175" s="116"/>
      <c r="V175" s="116"/>
      <c r="W175" s="116"/>
      <c r="X175" s="116"/>
    </row>
    <row r="176" s="51" customFormat="1" ht="25.05" customHeight="1" spans="1:24">
      <c r="A176" s="95"/>
      <c r="B176" s="131" t="s">
        <v>367</v>
      </c>
      <c r="C176" s="95"/>
      <c r="D176" s="98">
        <v>5</v>
      </c>
      <c r="E176" s="98"/>
      <c r="F176" s="98">
        <v>5</v>
      </c>
      <c r="G176" s="99" t="s">
        <v>368</v>
      </c>
      <c r="H176" s="99" t="s">
        <v>117</v>
      </c>
      <c r="I176" s="95"/>
      <c r="J176" s="100"/>
      <c r="K176" s="117"/>
      <c r="L176" s="100"/>
      <c r="M176" s="116"/>
      <c r="N176" s="116"/>
      <c r="O176" s="100"/>
      <c r="P176" s="116"/>
      <c r="Q176" s="116"/>
      <c r="R176" s="116"/>
      <c r="S176" s="116"/>
      <c r="T176" s="116"/>
      <c r="U176" s="116"/>
      <c r="V176" s="116"/>
      <c r="W176" s="116"/>
      <c r="X176" s="116"/>
    </row>
    <row r="177" ht="19.05" customHeight="1" spans="1:24">
      <c r="A177" s="89" t="s">
        <v>195</v>
      </c>
      <c r="B177" s="90" t="s">
        <v>369</v>
      </c>
      <c r="C177" s="85"/>
      <c r="D177" s="87"/>
      <c r="E177" s="87"/>
      <c r="F177" s="87"/>
      <c r="G177" s="88"/>
      <c r="H177" s="88"/>
      <c r="I177" s="85"/>
      <c r="J177" s="94"/>
      <c r="K177" s="94"/>
      <c r="L177" s="94"/>
      <c r="M177" s="113"/>
      <c r="N177" s="113"/>
      <c r="O177" s="94"/>
      <c r="P177" s="113"/>
      <c r="Q177" s="113"/>
      <c r="R177" s="113"/>
      <c r="S177" s="113"/>
      <c r="T177" s="113"/>
      <c r="U177" s="113"/>
      <c r="V177" s="113"/>
      <c r="W177" s="113"/>
      <c r="X177" s="113"/>
    </row>
    <row r="178" ht="29.4" hidden="1" customHeight="1" spans="1:24">
      <c r="A178" s="85">
        <v>100</v>
      </c>
      <c r="B178" s="86" t="s">
        <v>370</v>
      </c>
      <c r="C178" s="85" t="s">
        <v>137</v>
      </c>
      <c r="D178" s="87">
        <f>E178+F178</f>
        <v>1</v>
      </c>
      <c r="E178" s="87"/>
      <c r="F178" s="87">
        <v>1</v>
      </c>
      <c r="G178" s="88" t="s">
        <v>159</v>
      </c>
      <c r="H178" s="88" t="s">
        <v>111</v>
      </c>
      <c r="I178" s="85">
        <v>18</v>
      </c>
      <c r="J178" s="94" t="s">
        <v>371</v>
      </c>
      <c r="K178" s="112" t="s">
        <v>83</v>
      </c>
      <c r="L178" s="94" t="s">
        <v>112</v>
      </c>
      <c r="M178" s="113"/>
      <c r="N178" s="113"/>
      <c r="O178" s="94"/>
      <c r="P178" s="113"/>
      <c r="Q178" s="113"/>
      <c r="R178" s="113"/>
      <c r="S178" s="113"/>
      <c r="T178" s="113"/>
      <c r="U178" s="113"/>
      <c r="V178" s="113"/>
      <c r="W178" s="113"/>
      <c r="X178" s="113"/>
    </row>
    <row r="179" ht="19.05" customHeight="1" spans="1:24">
      <c r="A179" s="85">
        <v>101</v>
      </c>
      <c r="B179" s="86" t="s">
        <v>372</v>
      </c>
      <c r="C179" s="85" t="s">
        <v>137</v>
      </c>
      <c r="D179" s="87">
        <f>E179+F179</f>
        <v>1</v>
      </c>
      <c r="E179" s="87"/>
      <c r="F179" s="87">
        <v>1</v>
      </c>
      <c r="G179" s="94" t="s">
        <v>159</v>
      </c>
      <c r="H179" s="94" t="s">
        <v>117</v>
      </c>
      <c r="I179" s="85"/>
      <c r="J179" s="94"/>
      <c r="K179" s="112" t="s">
        <v>83</v>
      </c>
      <c r="L179" s="94" t="s">
        <v>112</v>
      </c>
      <c r="M179" s="113">
        <v>2017</v>
      </c>
      <c r="N179" s="113"/>
      <c r="O179" s="94"/>
      <c r="P179" s="113"/>
      <c r="Q179" s="113"/>
      <c r="R179" s="113"/>
      <c r="S179" s="113"/>
      <c r="T179" s="113"/>
      <c r="U179" s="113"/>
      <c r="V179" s="113"/>
      <c r="W179" s="113"/>
      <c r="X179" s="113"/>
    </row>
    <row r="180" ht="29.4" hidden="1" customHeight="1" spans="1:24">
      <c r="A180" s="85">
        <v>102</v>
      </c>
      <c r="B180" s="86" t="s">
        <v>373</v>
      </c>
      <c r="C180" s="85" t="s">
        <v>137</v>
      </c>
      <c r="D180" s="87">
        <f>E180+F180</f>
        <v>2.18</v>
      </c>
      <c r="E180" s="87"/>
      <c r="F180" s="87">
        <v>2.18</v>
      </c>
      <c r="G180" s="94" t="s">
        <v>159</v>
      </c>
      <c r="H180" s="88" t="s">
        <v>76</v>
      </c>
      <c r="I180" s="85"/>
      <c r="J180" s="94"/>
      <c r="K180" s="112" t="s">
        <v>83</v>
      </c>
      <c r="L180" s="94" t="s">
        <v>112</v>
      </c>
      <c r="M180" s="113"/>
      <c r="N180" s="113"/>
      <c r="O180" s="94"/>
      <c r="P180" s="113"/>
      <c r="Q180" s="113"/>
      <c r="R180" s="113"/>
      <c r="S180" s="113"/>
      <c r="T180" s="113"/>
      <c r="U180" s="113"/>
      <c r="V180" s="113"/>
      <c r="W180" s="113"/>
      <c r="X180" s="113"/>
    </row>
    <row r="181" ht="30" hidden="1" customHeight="1" spans="1:24">
      <c r="A181" s="85">
        <v>103</v>
      </c>
      <c r="B181" s="86" t="s">
        <v>374</v>
      </c>
      <c r="C181" s="85" t="s">
        <v>137</v>
      </c>
      <c r="D181" s="87">
        <f t="shared" ref="D181:D187" si="5">E181+F181</f>
        <v>1.29</v>
      </c>
      <c r="E181" s="87"/>
      <c r="F181" s="87">
        <v>1.29</v>
      </c>
      <c r="G181" s="94" t="s">
        <v>55</v>
      </c>
      <c r="H181" s="94" t="s">
        <v>79</v>
      </c>
      <c r="I181" s="85"/>
      <c r="J181" s="94"/>
      <c r="K181" s="112" t="s">
        <v>83</v>
      </c>
      <c r="L181" s="94" t="s">
        <v>112</v>
      </c>
      <c r="M181" s="113"/>
      <c r="N181" s="113"/>
      <c r="O181" s="94"/>
      <c r="P181" s="113"/>
      <c r="Q181" s="113"/>
      <c r="R181" s="113"/>
      <c r="S181" s="113"/>
      <c r="T181" s="113"/>
      <c r="U181" s="113"/>
      <c r="V181" s="113"/>
      <c r="W181" s="113"/>
      <c r="X181" s="113"/>
    </row>
    <row r="182" ht="29.4" hidden="1" customHeight="1" spans="1:24">
      <c r="A182" s="85">
        <v>104</v>
      </c>
      <c r="B182" s="86" t="s">
        <v>375</v>
      </c>
      <c r="C182" s="93" t="s">
        <v>137</v>
      </c>
      <c r="D182" s="87">
        <f t="shared" si="5"/>
        <v>1.3</v>
      </c>
      <c r="E182" s="87"/>
      <c r="F182" s="127">
        <v>1.3</v>
      </c>
      <c r="G182" s="125" t="s">
        <v>376</v>
      </c>
      <c r="H182" s="88" t="s">
        <v>82</v>
      </c>
      <c r="I182" s="125">
        <v>1</v>
      </c>
      <c r="J182" s="93" t="s">
        <v>377</v>
      </c>
      <c r="K182" s="112" t="s">
        <v>83</v>
      </c>
      <c r="L182" s="94" t="s">
        <v>112</v>
      </c>
      <c r="M182" s="113"/>
      <c r="N182" s="113"/>
      <c r="O182" s="94"/>
      <c r="P182" s="113"/>
      <c r="Q182" s="113"/>
      <c r="R182" s="113"/>
      <c r="S182" s="113"/>
      <c r="T182" s="113"/>
      <c r="U182" s="113"/>
      <c r="V182" s="113"/>
      <c r="W182" s="113"/>
      <c r="X182" s="113"/>
    </row>
    <row r="183" ht="29.4" hidden="1" customHeight="1" spans="1:24">
      <c r="A183" s="85">
        <v>105</v>
      </c>
      <c r="B183" s="86" t="s">
        <v>378</v>
      </c>
      <c r="C183" s="85" t="s">
        <v>379</v>
      </c>
      <c r="D183" s="87">
        <f>+D184+D185</f>
        <v>0.84</v>
      </c>
      <c r="E183" s="87"/>
      <c r="F183" s="87">
        <f>+F184+F185</f>
        <v>0.84</v>
      </c>
      <c r="G183" s="94" t="s">
        <v>380</v>
      </c>
      <c r="H183" s="88" t="s">
        <v>82</v>
      </c>
      <c r="I183" s="94">
        <v>35</v>
      </c>
      <c r="J183" s="85" t="s">
        <v>381</v>
      </c>
      <c r="K183" s="112" t="s">
        <v>83</v>
      </c>
      <c r="L183" s="94" t="s">
        <v>112</v>
      </c>
      <c r="M183" s="113"/>
      <c r="N183" s="113"/>
      <c r="O183" s="94"/>
      <c r="P183" s="116"/>
      <c r="Q183" s="116"/>
      <c r="R183" s="113"/>
      <c r="S183" s="113"/>
      <c r="T183" s="113"/>
      <c r="U183" s="113"/>
      <c r="V183" s="113"/>
      <c r="W183" s="113"/>
      <c r="X183" s="113"/>
    </row>
    <row r="184" s="51" customFormat="1" ht="25.05" hidden="1" customHeight="1" spans="1:24">
      <c r="A184" s="95"/>
      <c r="B184" s="96" t="s">
        <v>382</v>
      </c>
      <c r="C184" s="95" t="s">
        <v>137</v>
      </c>
      <c r="D184" s="98">
        <v>0.6</v>
      </c>
      <c r="E184" s="98"/>
      <c r="F184" s="98">
        <v>0.6</v>
      </c>
      <c r="G184" s="100" t="s">
        <v>383</v>
      </c>
      <c r="H184" s="99" t="s">
        <v>82</v>
      </c>
      <c r="I184" s="100"/>
      <c r="J184" s="95"/>
      <c r="K184" s="117" t="s">
        <v>384</v>
      </c>
      <c r="L184" s="100"/>
      <c r="M184" s="116"/>
      <c r="N184" s="116"/>
      <c r="O184" s="100"/>
      <c r="P184" s="116"/>
      <c r="Q184" s="116"/>
      <c r="R184" s="116"/>
      <c r="S184" s="116"/>
      <c r="T184" s="116"/>
      <c r="U184" s="116"/>
      <c r="V184" s="116"/>
      <c r="W184" s="116"/>
      <c r="X184" s="116"/>
    </row>
    <row r="185" s="51" customFormat="1" ht="25.05" hidden="1" customHeight="1" spans="1:24">
      <c r="A185" s="95"/>
      <c r="B185" s="96" t="s">
        <v>385</v>
      </c>
      <c r="C185" s="95" t="s">
        <v>87</v>
      </c>
      <c r="D185" s="98">
        <v>0.24</v>
      </c>
      <c r="E185" s="98"/>
      <c r="F185" s="98">
        <v>0.24</v>
      </c>
      <c r="G185" s="100" t="s">
        <v>386</v>
      </c>
      <c r="H185" s="99" t="s">
        <v>82</v>
      </c>
      <c r="I185" s="100"/>
      <c r="J185" s="95"/>
      <c r="K185" s="117" t="s">
        <v>384</v>
      </c>
      <c r="L185" s="100"/>
      <c r="M185" s="116"/>
      <c r="N185" s="116"/>
      <c r="O185" s="100"/>
      <c r="P185" s="113"/>
      <c r="Q185" s="113"/>
      <c r="R185" s="116"/>
      <c r="S185" s="116"/>
      <c r="T185" s="116"/>
      <c r="U185" s="116"/>
      <c r="V185" s="116"/>
      <c r="W185" s="116"/>
      <c r="X185" s="116"/>
    </row>
    <row r="186" ht="30" hidden="1" customHeight="1" spans="1:24">
      <c r="A186" s="85">
        <v>106</v>
      </c>
      <c r="B186" s="86" t="s">
        <v>387</v>
      </c>
      <c r="C186" s="93" t="s">
        <v>137</v>
      </c>
      <c r="D186" s="127">
        <f t="shared" si="5"/>
        <v>4.1</v>
      </c>
      <c r="E186" s="127"/>
      <c r="F186" s="127">
        <v>4.1</v>
      </c>
      <c r="G186" s="125" t="s">
        <v>388</v>
      </c>
      <c r="H186" s="128" t="s">
        <v>168</v>
      </c>
      <c r="I186" s="93">
        <v>29</v>
      </c>
      <c r="J186" s="125"/>
      <c r="K186" s="112" t="s">
        <v>83</v>
      </c>
      <c r="L186" s="94" t="s">
        <v>112</v>
      </c>
      <c r="M186" s="125"/>
      <c r="N186" s="113"/>
      <c r="O186" s="94"/>
      <c r="P186" s="113"/>
      <c r="Q186" s="113"/>
      <c r="R186" s="113"/>
      <c r="S186" s="113"/>
      <c r="T186" s="113"/>
      <c r="U186" s="113"/>
      <c r="V186" s="113"/>
      <c r="W186" s="113"/>
      <c r="X186" s="113"/>
    </row>
    <row r="187" ht="29.4" hidden="1" customHeight="1" spans="1:24">
      <c r="A187" s="85">
        <v>107</v>
      </c>
      <c r="B187" s="86" t="s">
        <v>389</v>
      </c>
      <c r="C187" s="93" t="s">
        <v>137</v>
      </c>
      <c r="D187" s="127">
        <f t="shared" si="5"/>
        <v>2.07</v>
      </c>
      <c r="E187" s="127"/>
      <c r="F187" s="127">
        <v>2.07</v>
      </c>
      <c r="G187" s="125" t="s">
        <v>190</v>
      </c>
      <c r="H187" s="94" t="s">
        <v>79</v>
      </c>
      <c r="I187" s="93">
        <v>38</v>
      </c>
      <c r="J187" s="133" t="s">
        <v>390</v>
      </c>
      <c r="K187" s="112" t="s">
        <v>83</v>
      </c>
      <c r="L187" s="94" t="s">
        <v>112</v>
      </c>
      <c r="M187" s="125"/>
      <c r="N187" s="113"/>
      <c r="O187" s="94"/>
      <c r="P187" s="113"/>
      <c r="Q187" s="113"/>
      <c r="R187" s="113"/>
      <c r="S187" s="113"/>
      <c r="T187" s="113"/>
      <c r="U187" s="113"/>
      <c r="V187" s="113"/>
      <c r="W187" s="113"/>
      <c r="X187" s="113"/>
    </row>
    <row r="188" ht="39.9" hidden="1" customHeight="1" spans="1:24">
      <c r="A188" s="85">
        <v>108</v>
      </c>
      <c r="B188" s="86" t="s">
        <v>391</v>
      </c>
      <c r="C188" s="93" t="s">
        <v>137</v>
      </c>
      <c r="D188" s="127">
        <v>0.75</v>
      </c>
      <c r="E188" s="127"/>
      <c r="F188" s="127">
        <v>0.75</v>
      </c>
      <c r="G188" s="125" t="s">
        <v>159</v>
      </c>
      <c r="H188" s="128" t="s">
        <v>168</v>
      </c>
      <c r="I188" s="93">
        <v>29</v>
      </c>
      <c r="J188" s="93" t="s">
        <v>392</v>
      </c>
      <c r="K188" s="112" t="s">
        <v>393</v>
      </c>
      <c r="L188" s="94" t="s">
        <v>112</v>
      </c>
      <c r="M188" s="125"/>
      <c r="N188" s="113"/>
      <c r="O188" s="94"/>
      <c r="P188" s="113"/>
      <c r="Q188" s="113"/>
      <c r="R188" s="113"/>
      <c r="S188" s="113"/>
      <c r="T188" s="113"/>
      <c r="U188" s="113"/>
      <c r="V188" s="113"/>
      <c r="W188" s="113"/>
      <c r="X188" s="113"/>
    </row>
    <row r="189" ht="49.95" hidden="1" customHeight="1" spans="1:24">
      <c r="A189" s="85">
        <v>109</v>
      </c>
      <c r="B189" s="86" t="s">
        <v>394</v>
      </c>
      <c r="C189" s="93" t="s">
        <v>137</v>
      </c>
      <c r="D189" s="127">
        <v>8.11</v>
      </c>
      <c r="E189" s="127"/>
      <c r="F189" s="127">
        <v>8.11</v>
      </c>
      <c r="G189" s="94" t="s">
        <v>395</v>
      </c>
      <c r="H189" s="94" t="s">
        <v>79</v>
      </c>
      <c r="I189" s="93"/>
      <c r="J189" s="93"/>
      <c r="K189" s="112" t="s">
        <v>396</v>
      </c>
      <c r="L189" s="94" t="s">
        <v>112</v>
      </c>
      <c r="M189" s="125"/>
      <c r="N189" s="113"/>
      <c r="O189" s="94"/>
      <c r="P189" s="113"/>
      <c r="Q189" s="113"/>
      <c r="R189" s="113"/>
      <c r="S189" s="113"/>
      <c r="T189" s="113"/>
      <c r="U189" s="113"/>
      <c r="V189" s="113"/>
      <c r="W189" s="113"/>
      <c r="X189" s="113"/>
    </row>
    <row r="190" ht="19.5" hidden="1" customHeight="1" spans="1:24">
      <c r="A190" s="85">
        <v>110</v>
      </c>
      <c r="B190" s="86" t="s">
        <v>397</v>
      </c>
      <c r="C190" s="93" t="s">
        <v>137</v>
      </c>
      <c r="D190" s="127">
        <v>5.23</v>
      </c>
      <c r="E190" s="127"/>
      <c r="F190" s="127">
        <v>5.23</v>
      </c>
      <c r="G190" s="94" t="s">
        <v>159</v>
      </c>
      <c r="H190" s="94" t="s">
        <v>82</v>
      </c>
      <c r="I190" s="93" t="s">
        <v>398</v>
      </c>
      <c r="J190" s="93"/>
      <c r="K190" s="112" t="s">
        <v>211</v>
      </c>
      <c r="L190" s="94" t="s">
        <v>66</v>
      </c>
      <c r="M190" s="125"/>
      <c r="N190" s="113"/>
      <c r="O190" s="94"/>
      <c r="P190" s="113"/>
      <c r="Q190" s="113"/>
      <c r="R190" s="113"/>
      <c r="S190" s="113"/>
      <c r="T190" s="113"/>
      <c r="U190" s="113"/>
      <c r="V190" s="113"/>
      <c r="W190" s="113"/>
      <c r="X190" s="113"/>
    </row>
    <row r="191" ht="19.5" hidden="1" customHeight="1" spans="1:24">
      <c r="A191" s="85">
        <v>111</v>
      </c>
      <c r="B191" s="86" t="s">
        <v>399</v>
      </c>
      <c r="C191" s="93" t="s">
        <v>137</v>
      </c>
      <c r="D191" s="127">
        <v>5.28</v>
      </c>
      <c r="E191" s="127"/>
      <c r="F191" s="127">
        <v>5.28</v>
      </c>
      <c r="G191" s="94" t="s">
        <v>400</v>
      </c>
      <c r="H191" s="93" t="s">
        <v>111</v>
      </c>
      <c r="I191" s="93"/>
      <c r="J191" s="93"/>
      <c r="K191" s="112" t="s">
        <v>401</v>
      </c>
      <c r="L191" s="94" t="s">
        <v>66</v>
      </c>
      <c r="M191" s="125"/>
      <c r="N191" s="113"/>
      <c r="O191" s="94"/>
      <c r="P191" s="113"/>
      <c r="Q191" s="113"/>
      <c r="R191" s="113"/>
      <c r="S191" s="113"/>
      <c r="T191" s="113"/>
      <c r="U191" s="113"/>
      <c r="V191" s="113"/>
      <c r="W191" s="113"/>
      <c r="X191" s="113"/>
    </row>
    <row r="192" ht="30" hidden="1" customHeight="1" spans="1:24">
      <c r="A192" s="85">
        <v>112</v>
      </c>
      <c r="B192" s="86" t="s">
        <v>402</v>
      </c>
      <c r="C192" s="93" t="s">
        <v>137</v>
      </c>
      <c r="D192" s="127">
        <v>12.67</v>
      </c>
      <c r="E192" s="127"/>
      <c r="F192" s="127">
        <v>12.67</v>
      </c>
      <c r="G192" s="94" t="s">
        <v>403</v>
      </c>
      <c r="H192" s="93" t="s">
        <v>111</v>
      </c>
      <c r="I192" s="93"/>
      <c r="J192" s="93"/>
      <c r="K192" s="112" t="s">
        <v>401</v>
      </c>
      <c r="L192" s="94" t="s">
        <v>66</v>
      </c>
      <c r="M192" s="125"/>
      <c r="N192" s="113"/>
      <c r="O192" s="94"/>
      <c r="P192" s="113"/>
      <c r="Q192" s="113"/>
      <c r="R192" s="113"/>
      <c r="S192" s="113"/>
      <c r="T192" s="113"/>
      <c r="U192" s="113"/>
      <c r="V192" s="113"/>
      <c r="W192" s="113"/>
      <c r="X192" s="113"/>
    </row>
    <row r="193" ht="30" hidden="1" customHeight="1" spans="1:24">
      <c r="A193" s="85">
        <v>113</v>
      </c>
      <c r="B193" s="103" t="s">
        <v>404</v>
      </c>
      <c r="C193" s="85" t="s">
        <v>137</v>
      </c>
      <c r="D193" s="87">
        <v>0.94</v>
      </c>
      <c r="E193" s="87"/>
      <c r="F193" s="87">
        <v>0.94</v>
      </c>
      <c r="G193" s="88" t="s">
        <v>405</v>
      </c>
      <c r="H193" s="88" t="s">
        <v>82</v>
      </c>
      <c r="I193" s="85" t="s">
        <v>406</v>
      </c>
      <c r="J193" s="94" t="s">
        <v>407</v>
      </c>
      <c r="K193" s="112" t="s">
        <v>408</v>
      </c>
      <c r="L193" s="94"/>
      <c r="M193" s="94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</row>
    <row r="194" ht="30" hidden="1" customHeight="1" spans="1:24">
      <c r="A194" s="85">
        <v>114</v>
      </c>
      <c r="B194" s="103" t="s">
        <v>409</v>
      </c>
      <c r="C194" s="85" t="s">
        <v>137</v>
      </c>
      <c r="D194" s="87">
        <v>0.45</v>
      </c>
      <c r="E194" s="87"/>
      <c r="F194" s="87">
        <v>0.45</v>
      </c>
      <c r="G194" s="88" t="s">
        <v>410</v>
      </c>
      <c r="H194" s="88" t="s">
        <v>297</v>
      </c>
      <c r="I194" s="85">
        <v>17</v>
      </c>
      <c r="J194" s="94" t="s">
        <v>411</v>
      </c>
      <c r="K194" s="112" t="s">
        <v>408</v>
      </c>
      <c r="L194" s="94" t="s">
        <v>66</v>
      </c>
      <c r="M194" s="94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</row>
    <row r="195" ht="19.5" hidden="1" customHeight="1" spans="1:24">
      <c r="A195" s="85">
        <v>115</v>
      </c>
      <c r="B195" s="103" t="s">
        <v>412</v>
      </c>
      <c r="C195" s="85" t="s">
        <v>137</v>
      </c>
      <c r="D195" s="87">
        <v>1.01</v>
      </c>
      <c r="E195" s="87"/>
      <c r="F195" s="87">
        <v>1.01</v>
      </c>
      <c r="G195" s="88" t="s">
        <v>413</v>
      </c>
      <c r="H195" s="88" t="s">
        <v>297</v>
      </c>
      <c r="I195" s="85">
        <v>35</v>
      </c>
      <c r="J195" s="94">
        <v>23</v>
      </c>
      <c r="K195" s="112" t="s">
        <v>408</v>
      </c>
      <c r="L195" s="94"/>
      <c r="M195" s="94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</row>
    <row r="196" ht="25.05" customHeight="1" spans="1:24">
      <c r="A196" s="85">
        <v>116</v>
      </c>
      <c r="B196" s="86" t="s">
        <v>414</v>
      </c>
      <c r="C196" s="93" t="s">
        <v>137</v>
      </c>
      <c r="D196" s="127">
        <f>+SUM(D197:D206)</f>
        <v>65</v>
      </c>
      <c r="E196" s="127"/>
      <c r="F196" s="127">
        <f>+SUM(F197:F206)</f>
        <v>65</v>
      </c>
      <c r="G196" s="94" t="s">
        <v>415</v>
      </c>
      <c r="H196" s="93" t="s">
        <v>355</v>
      </c>
      <c r="I196" s="93"/>
      <c r="J196" s="93"/>
      <c r="K196" s="112" t="s">
        <v>401</v>
      </c>
      <c r="L196" s="94" t="s">
        <v>66</v>
      </c>
      <c r="M196" s="125"/>
      <c r="N196" s="113"/>
      <c r="O196" s="94"/>
      <c r="P196" s="116"/>
      <c r="Q196" s="116"/>
      <c r="R196" s="113"/>
      <c r="S196" s="113"/>
      <c r="T196" s="113"/>
      <c r="U196" s="113"/>
      <c r="V196" s="113"/>
      <c r="W196" s="113"/>
      <c r="X196" s="113"/>
    </row>
    <row r="197" s="51" customFormat="1" ht="30" hidden="1" customHeight="1" spans="1:24">
      <c r="A197" s="95"/>
      <c r="B197" s="131" t="s">
        <v>103</v>
      </c>
      <c r="C197" s="97" t="s">
        <v>137</v>
      </c>
      <c r="D197" s="134">
        <v>5</v>
      </c>
      <c r="E197" s="134"/>
      <c r="F197" s="134">
        <v>5</v>
      </c>
      <c r="G197" s="100" t="s">
        <v>416</v>
      </c>
      <c r="H197" s="97" t="s">
        <v>105</v>
      </c>
      <c r="I197" s="97"/>
      <c r="J197" s="97"/>
      <c r="K197" s="117"/>
      <c r="L197" s="100"/>
      <c r="M197" s="138"/>
      <c r="N197" s="116"/>
      <c r="O197" s="100"/>
      <c r="P197" s="116"/>
      <c r="Q197" s="116"/>
      <c r="R197" s="116"/>
      <c r="S197" s="116"/>
      <c r="T197" s="116"/>
      <c r="U197" s="116"/>
      <c r="V197" s="116"/>
      <c r="W197" s="116"/>
      <c r="X197" s="116"/>
    </row>
    <row r="198" s="51" customFormat="1" ht="30" hidden="1" customHeight="1" spans="1:24">
      <c r="A198" s="95"/>
      <c r="B198" s="131" t="s">
        <v>74</v>
      </c>
      <c r="C198" s="97" t="s">
        <v>137</v>
      </c>
      <c r="D198" s="134">
        <v>5</v>
      </c>
      <c r="E198" s="134"/>
      <c r="F198" s="134">
        <v>5</v>
      </c>
      <c r="G198" s="100" t="s">
        <v>417</v>
      </c>
      <c r="H198" s="97" t="s">
        <v>76</v>
      </c>
      <c r="I198" s="97"/>
      <c r="J198" s="97"/>
      <c r="K198" s="117"/>
      <c r="L198" s="100"/>
      <c r="M198" s="138"/>
      <c r="N198" s="116"/>
      <c r="O198" s="100"/>
      <c r="P198" s="116"/>
      <c r="Q198" s="116"/>
      <c r="R198" s="116"/>
      <c r="S198" s="116"/>
      <c r="T198" s="116"/>
      <c r="U198" s="116"/>
      <c r="V198" s="116"/>
      <c r="W198" s="116"/>
      <c r="X198" s="116"/>
    </row>
    <row r="199" s="51" customFormat="1" ht="30" hidden="1" customHeight="1" spans="1:24">
      <c r="A199" s="95"/>
      <c r="B199" s="131" t="s">
        <v>166</v>
      </c>
      <c r="C199" s="97" t="s">
        <v>137</v>
      </c>
      <c r="D199" s="134">
        <v>5</v>
      </c>
      <c r="E199" s="134"/>
      <c r="F199" s="134">
        <v>5</v>
      </c>
      <c r="G199" s="100" t="s">
        <v>418</v>
      </c>
      <c r="H199" s="97" t="s">
        <v>168</v>
      </c>
      <c r="I199" s="97"/>
      <c r="J199" s="97"/>
      <c r="K199" s="117"/>
      <c r="L199" s="100"/>
      <c r="M199" s="138"/>
      <c r="N199" s="116"/>
      <c r="O199" s="100"/>
      <c r="P199" s="116"/>
      <c r="Q199" s="116"/>
      <c r="R199" s="116"/>
      <c r="S199" s="116"/>
      <c r="T199" s="116"/>
      <c r="U199" s="116"/>
      <c r="V199" s="116"/>
      <c r="W199" s="116"/>
      <c r="X199" s="116"/>
    </row>
    <row r="200" s="51" customFormat="1" ht="30" hidden="1" customHeight="1" spans="1:24">
      <c r="A200" s="95"/>
      <c r="B200" s="131" t="s">
        <v>68</v>
      </c>
      <c r="C200" s="97" t="s">
        <v>137</v>
      </c>
      <c r="D200" s="134">
        <v>5</v>
      </c>
      <c r="E200" s="134"/>
      <c r="F200" s="134">
        <v>5</v>
      </c>
      <c r="G200" s="100" t="s">
        <v>419</v>
      </c>
      <c r="H200" s="97" t="s">
        <v>70</v>
      </c>
      <c r="I200" s="97"/>
      <c r="J200" s="97"/>
      <c r="K200" s="117"/>
      <c r="L200" s="100"/>
      <c r="M200" s="138"/>
      <c r="N200" s="116"/>
      <c r="O200" s="100"/>
      <c r="P200" s="116"/>
      <c r="Q200" s="116"/>
      <c r="R200" s="116"/>
      <c r="S200" s="116"/>
      <c r="T200" s="116"/>
      <c r="U200" s="116"/>
      <c r="V200" s="116"/>
      <c r="W200" s="116"/>
      <c r="X200" s="116"/>
    </row>
    <row r="201" s="51" customFormat="1" ht="30" hidden="1" customHeight="1" spans="1:24">
      <c r="A201" s="95"/>
      <c r="B201" s="131" t="s">
        <v>71</v>
      </c>
      <c r="C201" s="97" t="s">
        <v>137</v>
      </c>
      <c r="D201" s="134">
        <v>9</v>
      </c>
      <c r="E201" s="134"/>
      <c r="F201" s="134">
        <v>9</v>
      </c>
      <c r="G201" s="100" t="s">
        <v>420</v>
      </c>
      <c r="H201" s="97" t="s">
        <v>73</v>
      </c>
      <c r="I201" s="97"/>
      <c r="J201" s="97"/>
      <c r="K201" s="117"/>
      <c r="L201" s="100"/>
      <c r="M201" s="138"/>
      <c r="N201" s="116"/>
      <c r="O201" s="100"/>
      <c r="P201" s="116"/>
      <c r="Q201" s="116"/>
      <c r="R201" s="116"/>
      <c r="S201" s="116"/>
      <c r="T201" s="116"/>
      <c r="U201" s="116"/>
      <c r="V201" s="116"/>
      <c r="W201" s="116"/>
      <c r="X201" s="116"/>
    </row>
    <row r="202" s="51" customFormat="1" ht="30" hidden="1" customHeight="1" spans="1:24">
      <c r="A202" s="95"/>
      <c r="B202" s="131" t="s">
        <v>189</v>
      </c>
      <c r="C202" s="97" t="s">
        <v>137</v>
      </c>
      <c r="D202" s="134">
        <v>2</v>
      </c>
      <c r="E202" s="134"/>
      <c r="F202" s="134">
        <v>2</v>
      </c>
      <c r="G202" s="100" t="s">
        <v>421</v>
      </c>
      <c r="H202" s="97" t="s">
        <v>56</v>
      </c>
      <c r="I202" s="97"/>
      <c r="J202" s="97"/>
      <c r="K202" s="117"/>
      <c r="L202" s="100"/>
      <c r="M202" s="138"/>
      <c r="N202" s="116"/>
      <c r="O202" s="100"/>
      <c r="P202" s="116"/>
      <c r="Q202" s="116"/>
      <c r="R202" s="116"/>
      <c r="S202" s="116"/>
      <c r="T202" s="116"/>
      <c r="U202" s="116"/>
      <c r="V202" s="116"/>
      <c r="W202" s="116"/>
      <c r="X202" s="116"/>
    </row>
    <row r="203" s="51" customFormat="1" ht="19.95" hidden="1" customHeight="1" spans="1:24">
      <c r="A203" s="95"/>
      <c r="B203" s="131" t="s">
        <v>100</v>
      </c>
      <c r="C203" s="97" t="s">
        <v>137</v>
      </c>
      <c r="D203" s="134">
        <v>9</v>
      </c>
      <c r="E203" s="134"/>
      <c r="F203" s="134">
        <v>9</v>
      </c>
      <c r="G203" s="100" t="s">
        <v>422</v>
      </c>
      <c r="H203" s="97" t="s">
        <v>82</v>
      </c>
      <c r="I203" s="97"/>
      <c r="J203" s="97"/>
      <c r="K203" s="117"/>
      <c r="L203" s="100"/>
      <c r="M203" s="138"/>
      <c r="N203" s="116"/>
      <c r="O203" s="100"/>
      <c r="P203" s="116"/>
      <c r="Q203" s="116"/>
      <c r="R203" s="116"/>
      <c r="S203" s="116"/>
      <c r="T203" s="116"/>
      <c r="U203" s="116"/>
      <c r="V203" s="116"/>
      <c r="W203" s="116"/>
      <c r="X203" s="116"/>
    </row>
    <row r="204" s="51" customFormat="1" ht="30" hidden="1" customHeight="1" spans="1:24">
      <c r="A204" s="95"/>
      <c r="B204" s="131" t="s">
        <v>98</v>
      </c>
      <c r="C204" s="97" t="s">
        <v>137</v>
      </c>
      <c r="D204" s="134">
        <v>10</v>
      </c>
      <c r="E204" s="134"/>
      <c r="F204" s="134">
        <v>10</v>
      </c>
      <c r="G204" s="100" t="s">
        <v>423</v>
      </c>
      <c r="H204" s="97" t="s">
        <v>297</v>
      </c>
      <c r="I204" s="97"/>
      <c r="J204" s="97"/>
      <c r="K204" s="117"/>
      <c r="L204" s="100"/>
      <c r="M204" s="138"/>
      <c r="N204" s="116"/>
      <c r="O204" s="100"/>
      <c r="P204" s="116"/>
      <c r="Q204" s="116"/>
      <c r="R204" s="116"/>
      <c r="S204" s="116"/>
      <c r="T204" s="116"/>
      <c r="U204" s="116"/>
      <c r="V204" s="116"/>
      <c r="W204" s="116"/>
      <c r="X204" s="116"/>
    </row>
    <row r="205" s="51" customFormat="1" ht="30" hidden="1" customHeight="1" spans="1:24">
      <c r="A205" s="95"/>
      <c r="B205" s="131" t="s">
        <v>365</v>
      </c>
      <c r="C205" s="97" t="s">
        <v>137</v>
      </c>
      <c r="D205" s="134">
        <v>5</v>
      </c>
      <c r="E205" s="134"/>
      <c r="F205" s="134">
        <v>5</v>
      </c>
      <c r="G205" s="100" t="s">
        <v>424</v>
      </c>
      <c r="H205" s="97" t="s">
        <v>111</v>
      </c>
      <c r="I205" s="97"/>
      <c r="J205" s="97"/>
      <c r="K205" s="117"/>
      <c r="L205" s="100"/>
      <c r="M205" s="138"/>
      <c r="N205" s="116"/>
      <c r="O205" s="100"/>
      <c r="P205" s="116"/>
      <c r="Q205" s="116"/>
      <c r="R205" s="116"/>
      <c r="S205" s="116"/>
      <c r="T205" s="116"/>
      <c r="U205" s="116"/>
      <c r="V205" s="116"/>
      <c r="W205" s="116"/>
      <c r="X205" s="116"/>
    </row>
    <row r="206" s="51" customFormat="1" ht="25.05" customHeight="1" spans="1:24">
      <c r="A206" s="95"/>
      <c r="B206" s="131" t="s">
        <v>367</v>
      </c>
      <c r="C206" s="97" t="s">
        <v>137</v>
      </c>
      <c r="D206" s="134">
        <v>10</v>
      </c>
      <c r="E206" s="134"/>
      <c r="F206" s="134">
        <v>10</v>
      </c>
      <c r="G206" s="100" t="s">
        <v>425</v>
      </c>
      <c r="H206" s="97" t="s">
        <v>117</v>
      </c>
      <c r="I206" s="97"/>
      <c r="J206" s="97"/>
      <c r="K206" s="117"/>
      <c r="L206" s="100"/>
      <c r="M206" s="138"/>
      <c r="N206" s="116"/>
      <c r="O206" s="100"/>
      <c r="P206" s="113"/>
      <c r="Q206" s="113"/>
      <c r="R206" s="116"/>
      <c r="S206" s="116"/>
      <c r="T206" s="116"/>
      <c r="U206" s="116"/>
      <c r="V206" s="116"/>
      <c r="W206" s="116"/>
      <c r="X206" s="116"/>
    </row>
    <row r="207" ht="18.9" hidden="1" customHeight="1" spans="1:24">
      <c r="A207" s="89" t="s">
        <v>195</v>
      </c>
      <c r="B207" s="90" t="s">
        <v>426</v>
      </c>
      <c r="C207" s="85"/>
      <c r="D207" s="87"/>
      <c r="E207" s="87"/>
      <c r="F207" s="87"/>
      <c r="G207" s="94"/>
      <c r="H207" s="94"/>
      <c r="I207" s="85"/>
      <c r="J207" s="94"/>
      <c r="K207" s="94"/>
      <c r="L207" s="94"/>
      <c r="M207" s="94"/>
      <c r="N207" s="113"/>
      <c r="O207" s="94"/>
      <c r="P207" s="113"/>
      <c r="Q207" s="113"/>
      <c r="R207" s="113"/>
      <c r="S207" s="113"/>
      <c r="T207" s="113"/>
      <c r="U207" s="113"/>
      <c r="V207" s="113"/>
      <c r="W207" s="113"/>
      <c r="X207" s="113"/>
    </row>
    <row r="208" ht="30" hidden="1" customHeight="1" spans="1:24">
      <c r="A208" s="85">
        <v>117</v>
      </c>
      <c r="B208" s="86" t="s">
        <v>427</v>
      </c>
      <c r="C208" s="135" t="s">
        <v>428</v>
      </c>
      <c r="D208" s="87">
        <f t="shared" ref="D208:D209" si="6">E208+F208</f>
        <v>5.93</v>
      </c>
      <c r="E208" s="87"/>
      <c r="F208" s="87">
        <v>5.93</v>
      </c>
      <c r="G208" s="94" t="s">
        <v>159</v>
      </c>
      <c r="H208" s="88" t="s">
        <v>82</v>
      </c>
      <c r="I208" s="85" t="s">
        <v>429</v>
      </c>
      <c r="J208" s="94" t="s">
        <v>430</v>
      </c>
      <c r="K208" s="112" t="s">
        <v>83</v>
      </c>
      <c r="L208" s="94" t="s">
        <v>112</v>
      </c>
      <c r="M208" s="113"/>
      <c r="N208" s="113"/>
      <c r="O208" s="94"/>
      <c r="P208" s="113"/>
      <c r="Q208" s="113"/>
      <c r="R208" s="113"/>
      <c r="S208" s="113"/>
      <c r="T208" s="113"/>
      <c r="U208" s="113"/>
      <c r="V208" s="113"/>
      <c r="W208" s="113"/>
      <c r="X208" s="113"/>
    </row>
    <row r="209" ht="40.2" hidden="1" customHeight="1" spans="1:24">
      <c r="A209" s="94">
        <v>118</v>
      </c>
      <c r="B209" s="86" t="s">
        <v>431</v>
      </c>
      <c r="C209" s="135" t="s">
        <v>428</v>
      </c>
      <c r="D209" s="87">
        <f t="shared" si="6"/>
        <v>2.87</v>
      </c>
      <c r="E209" s="87"/>
      <c r="F209" s="87">
        <v>2.87</v>
      </c>
      <c r="G209" s="94" t="s">
        <v>432</v>
      </c>
      <c r="H209" s="94" t="s">
        <v>73</v>
      </c>
      <c r="I209" s="85"/>
      <c r="J209" s="94"/>
      <c r="K209" s="112" t="s">
        <v>433</v>
      </c>
      <c r="L209" s="94" t="s">
        <v>112</v>
      </c>
      <c r="M209" s="113"/>
      <c r="N209" s="113"/>
      <c r="O209" s="94"/>
      <c r="P209" s="113"/>
      <c r="Q209" s="113"/>
      <c r="R209" s="113"/>
      <c r="S209" s="113"/>
      <c r="T209" s="113"/>
      <c r="U209" s="113"/>
      <c r="V209" s="113"/>
      <c r="W209" s="113"/>
      <c r="X209" s="113"/>
    </row>
    <row r="210" ht="19.5" hidden="1" customHeight="1" spans="1:24">
      <c r="A210" s="85">
        <v>119</v>
      </c>
      <c r="B210" s="86" t="s">
        <v>434</v>
      </c>
      <c r="C210" s="93" t="s">
        <v>428</v>
      </c>
      <c r="D210" s="124">
        <v>3.83</v>
      </c>
      <c r="E210" s="114"/>
      <c r="F210" s="124">
        <v>3.83</v>
      </c>
      <c r="G210" s="94" t="s">
        <v>435</v>
      </c>
      <c r="H210" s="94" t="s">
        <v>73</v>
      </c>
      <c r="I210" s="94"/>
      <c r="J210" s="94"/>
      <c r="K210" s="112" t="s">
        <v>176</v>
      </c>
      <c r="L210" s="114"/>
      <c r="M210" s="94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</row>
    <row r="211" ht="19.5" hidden="1" customHeight="1" spans="1:24">
      <c r="A211" s="94">
        <v>120</v>
      </c>
      <c r="B211" s="86" t="s">
        <v>436</v>
      </c>
      <c r="C211" s="93" t="s">
        <v>428</v>
      </c>
      <c r="D211" s="124">
        <v>4.35</v>
      </c>
      <c r="E211" s="114"/>
      <c r="F211" s="124">
        <v>4.35</v>
      </c>
      <c r="G211" s="94" t="s">
        <v>437</v>
      </c>
      <c r="H211" s="94" t="s">
        <v>73</v>
      </c>
      <c r="I211" s="94"/>
      <c r="J211" s="94"/>
      <c r="K211" s="112" t="s">
        <v>176</v>
      </c>
      <c r="L211" s="114"/>
      <c r="M211" s="94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</row>
    <row r="212" ht="19.5" hidden="1" customHeight="1" spans="1:24">
      <c r="A212" s="85">
        <v>121</v>
      </c>
      <c r="B212" s="86" t="s">
        <v>438</v>
      </c>
      <c r="C212" s="93" t="s">
        <v>428</v>
      </c>
      <c r="D212" s="124">
        <v>44.08</v>
      </c>
      <c r="E212" s="114"/>
      <c r="F212" s="124">
        <v>44.08</v>
      </c>
      <c r="G212" s="94" t="s">
        <v>439</v>
      </c>
      <c r="H212" s="94" t="s">
        <v>355</v>
      </c>
      <c r="I212" s="94"/>
      <c r="J212" s="94"/>
      <c r="K212" s="112" t="s">
        <v>176</v>
      </c>
      <c r="L212" s="114"/>
      <c r="M212" s="94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</row>
    <row r="213" s="51" customFormat="1" ht="19.5" hidden="1" customHeight="1" spans="1:24">
      <c r="A213" s="100"/>
      <c r="B213" s="96" t="s">
        <v>438</v>
      </c>
      <c r="C213" s="97" t="s">
        <v>428</v>
      </c>
      <c r="D213" s="136">
        <v>5</v>
      </c>
      <c r="E213" s="115"/>
      <c r="F213" s="136">
        <v>5</v>
      </c>
      <c r="G213" s="100" t="s">
        <v>440</v>
      </c>
      <c r="H213" s="100" t="s">
        <v>73</v>
      </c>
      <c r="I213" s="100"/>
      <c r="J213" s="100"/>
      <c r="K213" s="117"/>
      <c r="L213" s="115"/>
      <c r="M213" s="100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</row>
    <row r="214" s="51" customFormat="1" ht="19.5" hidden="1" customHeight="1" spans="1:24">
      <c r="A214" s="100"/>
      <c r="B214" s="96" t="s">
        <v>438</v>
      </c>
      <c r="C214" s="97" t="s">
        <v>428</v>
      </c>
      <c r="D214" s="136">
        <v>10</v>
      </c>
      <c r="E214" s="115"/>
      <c r="F214" s="136">
        <v>10</v>
      </c>
      <c r="G214" s="100" t="s">
        <v>441</v>
      </c>
      <c r="H214" s="100" t="s">
        <v>82</v>
      </c>
      <c r="I214" s="100"/>
      <c r="J214" s="100"/>
      <c r="K214" s="117"/>
      <c r="L214" s="115"/>
      <c r="M214" s="100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</row>
    <row r="215" s="51" customFormat="1" ht="19.5" hidden="1" customHeight="1" spans="1:24">
      <c r="A215" s="100"/>
      <c r="B215" s="96" t="s">
        <v>438</v>
      </c>
      <c r="C215" s="97" t="s">
        <v>428</v>
      </c>
      <c r="D215" s="136">
        <v>10</v>
      </c>
      <c r="E215" s="115"/>
      <c r="F215" s="136">
        <v>10</v>
      </c>
      <c r="G215" s="100" t="s">
        <v>441</v>
      </c>
      <c r="H215" s="100" t="s">
        <v>82</v>
      </c>
      <c r="I215" s="100"/>
      <c r="J215" s="100"/>
      <c r="K215" s="117"/>
      <c r="L215" s="115"/>
      <c r="M215" s="100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</row>
    <row r="216" s="51" customFormat="1" ht="19.5" hidden="1" customHeight="1" spans="1:24">
      <c r="A216" s="100"/>
      <c r="B216" s="96" t="s">
        <v>438</v>
      </c>
      <c r="C216" s="97" t="s">
        <v>428</v>
      </c>
      <c r="D216" s="136">
        <v>7.98</v>
      </c>
      <c r="E216" s="115"/>
      <c r="F216" s="136">
        <v>7.98</v>
      </c>
      <c r="G216" s="100" t="s">
        <v>338</v>
      </c>
      <c r="H216" s="100" t="s">
        <v>111</v>
      </c>
      <c r="I216" s="100"/>
      <c r="J216" s="100"/>
      <c r="K216" s="117"/>
      <c r="L216" s="115"/>
      <c r="M216" s="100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</row>
    <row r="217" s="51" customFormat="1" ht="19.5" hidden="1" customHeight="1" spans="1:24">
      <c r="A217" s="100"/>
      <c r="B217" s="96" t="s">
        <v>438</v>
      </c>
      <c r="C217" s="97" t="s">
        <v>428</v>
      </c>
      <c r="D217" s="136">
        <v>11.1</v>
      </c>
      <c r="E217" s="115"/>
      <c r="F217" s="136">
        <v>11.1</v>
      </c>
      <c r="G217" s="100" t="s">
        <v>203</v>
      </c>
      <c r="H217" s="100" t="s">
        <v>111</v>
      </c>
      <c r="I217" s="100"/>
      <c r="J217" s="100"/>
      <c r="K217" s="117"/>
      <c r="L217" s="115"/>
      <c r="M217" s="100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</row>
    <row r="218" ht="19.05" customHeight="1" spans="1:24">
      <c r="A218" s="89" t="s">
        <v>195</v>
      </c>
      <c r="B218" s="90" t="s">
        <v>442</v>
      </c>
      <c r="C218" s="85"/>
      <c r="D218" s="87"/>
      <c r="E218" s="87"/>
      <c r="F218" s="87"/>
      <c r="G218" s="94"/>
      <c r="H218" s="88"/>
      <c r="I218" s="85"/>
      <c r="J218" s="94"/>
      <c r="K218" s="112"/>
      <c r="L218" s="94"/>
      <c r="M218" s="113"/>
      <c r="N218" s="113"/>
      <c r="O218" s="94"/>
      <c r="P218" s="113"/>
      <c r="Q218" s="113"/>
      <c r="R218" s="113"/>
      <c r="S218" s="113"/>
      <c r="T218" s="113"/>
      <c r="U218" s="113"/>
      <c r="V218" s="113"/>
      <c r="W218" s="113"/>
      <c r="X218" s="113"/>
    </row>
    <row r="219" ht="29.4" hidden="1" customHeight="1" spans="1:24">
      <c r="A219" s="85">
        <v>122</v>
      </c>
      <c r="B219" s="86" t="s">
        <v>443</v>
      </c>
      <c r="C219" s="85" t="s">
        <v>89</v>
      </c>
      <c r="D219" s="87">
        <f>F219</f>
        <v>3.62</v>
      </c>
      <c r="E219" s="87"/>
      <c r="F219" s="87">
        <v>3.62</v>
      </c>
      <c r="G219" s="94" t="s">
        <v>55</v>
      </c>
      <c r="H219" s="94" t="s">
        <v>79</v>
      </c>
      <c r="I219" s="85"/>
      <c r="J219" s="94"/>
      <c r="K219" s="112" t="s">
        <v>83</v>
      </c>
      <c r="L219" s="94" t="s">
        <v>112</v>
      </c>
      <c r="M219" s="113"/>
      <c r="N219" s="113"/>
      <c r="O219" s="94"/>
      <c r="P219" s="113"/>
      <c r="Q219" s="113"/>
      <c r="R219" s="113"/>
      <c r="S219" s="113"/>
      <c r="T219" s="113"/>
      <c r="U219" s="113"/>
      <c r="V219" s="113"/>
      <c r="W219" s="113"/>
      <c r="X219" s="113"/>
    </row>
    <row r="220" ht="30" hidden="1" customHeight="1" spans="1:24">
      <c r="A220" s="85">
        <v>123</v>
      </c>
      <c r="B220" s="86" t="s">
        <v>444</v>
      </c>
      <c r="C220" s="85" t="s">
        <v>89</v>
      </c>
      <c r="D220" s="87">
        <v>14.37</v>
      </c>
      <c r="E220" s="87"/>
      <c r="F220" s="87">
        <v>14.37</v>
      </c>
      <c r="G220" s="94" t="s">
        <v>445</v>
      </c>
      <c r="H220" s="94" t="s">
        <v>79</v>
      </c>
      <c r="I220" s="85"/>
      <c r="J220" s="94"/>
      <c r="K220" s="112" t="s">
        <v>83</v>
      </c>
      <c r="L220" s="94" t="s">
        <v>112</v>
      </c>
      <c r="M220" s="113"/>
      <c r="N220" s="113"/>
      <c r="O220" s="94"/>
      <c r="P220" s="113"/>
      <c r="Q220" s="113"/>
      <c r="R220" s="113"/>
      <c r="S220" s="113"/>
      <c r="T220" s="113"/>
      <c r="U220" s="113"/>
      <c r="V220" s="113"/>
      <c r="W220" s="113"/>
      <c r="X220" s="113"/>
    </row>
    <row r="221" ht="30" hidden="1" customHeight="1" spans="1:24">
      <c r="A221" s="85">
        <v>124</v>
      </c>
      <c r="B221" s="86" t="s">
        <v>446</v>
      </c>
      <c r="C221" s="85" t="s">
        <v>89</v>
      </c>
      <c r="D221" s="87">
        <v>17.03</v>
      </c>
      <c r="E221" s="87"/>
      <c r="F221" s="87">
        <v>17.03</v>
      </c>
      <c r="G221" s="94" t="s">
        <v>447</v>
      </c>
      <c r="H221" s="88" t="s">
        <v>111</v>
      </c>
      <c r="I221" s="85"/>
      <c r="J221" s="94"/>
      <c r="K221" s="112" t="s">
        <v>83</v>
      </c>
      <c r="L221" s="94" t="s">
        <v>112</v>
      </c>
      <c r="M221" s="113"/>
      <c r="N221" s="113"/>
      <c r="O221" s="94"/>
      <c r="P221" s="113"/>
      <c r="Q221" s="113"/>
      <c r="R221" s="113"/>
      <c r="S221" s="113"/>
      <c r="T221" s="113"/>
      <c r="U221" s="113"/>
      <c r="V221" s="113"/>
      <c r="W221" s="113"/>
      <c r="X221" s="113"/>
    </row>
    <row r="222" ht="25.05" customHeight="1" spans="1:24">
      <c r="A222" s="85">
        <v>125</v>
      </c>
      <c r="B222" s="86" t="s">
        <v>448</v>
      </c>
      <c r="C222" s="85" t="s">
        <v>89</v>
      </c>
      <c r="D222" s="87">
        <v>4.28</v>
      </c>
      <c r="E222" s="87"/>
      <c r="F222" s="87">
        <v>4.28</v>
      </c>
      <c r="G222" s="94" t="s">
        <v>449</v>
      </c>
      <c r="H222" s="94" t="s">
        <v>117</v>
      </c>
      <c r="I222" s="85"/>
      <c r="J222" s="94"/>
      <c r="K222" s="112" t="s">
        <v>83</v>
      </c>
      <c r="L222" s="94" t="s">
        <v>112</v>
      </c>
      <c r="M222" s="113"/>
      <c r="N222" s="113"/>
      <c r="O222" s="94"/>
      <c r="P222" s="113"/>
      <c r="Q222" s="113"/>
      <c r="R222" s="113"/>
      <c r="S222" s="113"/>
      <c r="T222" s="113"/>
      <c r="U222" s="113"/>
      <c r="V222" s="113"/>
      <c r="W222" s="113"/>
      <c r="X222" s="113"/>
    </row>
    <row r="223" ht="30" hidden="1" customHeight="1" spans="1:24">
      <c r="A223" s="85">
        <v>126</v>
      </c>
      <c r="B223" s="86" t="s">
        <v>450</v>
      </c>
      <c r="C223" s="85" t="s">
        <v>89</v>
      </c>
      <c r="D223" s="87">
        <v>14.02</v>
      </c>
      <c r="E223" s="87"/>
      <c r="F223" s="87">
        <v>14.02</v>
      </c>
      <c r="G223" s="94" t="s">
        <v>451</v>
      </c>
      <c r="H223" s="88" t="s">
        <v>82</v>
      </c>
      <c r="I223" s="85"/>
      <c r="J223" s="94"/>
      <c r="K223" s="112" t="s">
        <v>83</v>
      </c>
      <c r="L223" s="94" t="s">
        <v>112</v>
      </c>
      <c r="M223" s="113"/>
      <c r="N223" s="113"/>
      <c r="O223" s="94"/>
      <c r="P223" s="113"/>
      <c r="Q223" s="113"/>
      <c r="R223" s="113"/>
      <c r="S223" s="113"/>
      <c r="T223" s="113"/>
      <c r="U223" s="113"/>
      <c r="V223" s="113"/>
      <c r="W223" s="113"/>
      <c r="X223" s="113"/>
    </row>
    <row r="224" ht="18.9" hidden="1" customHeight="1" spans="1:24">
      <c r="A224" s="89" t="s">
        <v>195</v>
      </c>
      <c r="B224" s="90" t="s">
        <v>130</v>
      </c>
      <c r="C224" s="85"/>
      <c r="D224" s="87"/>
      <c r="E224" s="87"/>
      <c r="F224" s="87"/>
      <c r="G224" s="94"/>
      <c r="H224" s="94"/>
      <c r="I224" s="85"/>
      <c r="J224" s="94"/>
      <c r="K224" s="112"/>
      <c r="L224" s="94"/>
      <c r="M224" s="113"/>
      <c r="N224" s="113"/>
      <c r="O224" s="94"/>
      <c r="P224" s="113"/>
      <c r="Q224" s="113"/>
      <c r="R224" s="113"/>
      <c r="S224" s="113"/>
      <c r="T224" s="113"/>
      <c r="U224" s="113"/>
      <c r="V224" s="113"/>
      <c r="W224" s="113"/>
      <c r="X224" s="113"/>
    </row>
    <row r="225" ht="30" hidden="1" customHeight="1" spans="1:24">
      <c r="A225" s="85">
        <v>127</v>
      </c>
      <c r="B225" s="86" t="s">
        <v>452</v>
      </c>
      <c r="C225" s="85" t="s">
        <v>131</v>
      </c>
      <c r="D225" s="87">
        <f>E225+F225</f>
        <v>13.15</v>
      </c>
      <c r="E225" s="87"/>
      <c r="F225" s="87">
        <f>12.47+0.68</f>
        <v>13.15</v>
      </c>
      <c r="G225" s="94" t="s">
        <v>453</v>
      </c>
      <c r="H225" s="88" t="s">
        <v>76</v>
      </c>
      <c r="I225" s="85"/>
      <c r="J225" s="94"/>
      <c r="K225" s="112" t="s">
        <v>83</v>
      </c>
      <c r="L225" s="94" t="s">
        <v>112</v>
      </c>
      <c r="M225" s="113"/>
      <c r="N225" s="113"/>
      <c r="O225" s="94"/>
      <c r="P225" s="113"/>
      <c r="Q225" s="113"/>
      <c r="R225" s="113"/>
      <c r="S225" s="113"/>
      <c r="T225" s="113"/>
      <c r="U225" s="113"/>
      <c r="V225" s="113"/>
      <c r="W225" s="113"/>
      <c r="X225" s="113"/>
    </row>
    <row r="226" ht="30" hidden="1" customHeight="1" spans="1:24">
      <c r="A226" s="85">
        <v>128</v>
      </c>
      <c r="B226" s="86" t="s">
        <v>454</v>
      </c>
      <c r="C226" s="85" t="s">
        <v>131</v>
      </c>
      <c r="D226" s="87">
        <v>0.66</v>
      </c>
      <c r="E226" s="87"/>
      <c r="F226" s="87">
        <v>0.66</v>
      </c>
      <c r="G226" s="94" t="s">
        <v>190</v>
      </c>
      <c r="H226" s="88" t="s">
        <v>76</v>
      </c>
      <c r="I226" s="85">
        <v>31</v>
      </c>
      <c r="J226" s="94">
        <v>999</v>
      </c>
      <c r="K226" s="112" t="s">
        <v>83</v>
      </c>
      <c r="L226" s="94" t="s">
        <v>66</v>
      </c>
      <c r="M226" s="113"/>
      <c r="N226" s="113"/>
      <c r="O226" s="94"/>
      <c r="P226" s="113"/>
      <c r="Q226" s="113"/>
      <c r="R226" s="113"/>
      <c r="S226" s="113"/>
      <c r="T226" s="113"/>
      <c r="U226" s="113"/>
      <c r="V226" s="113"/>
      <c r="W226" s="113"/>
      <c r="X226" s="113"/>
    </row>
    <row r="227" ht="30" hidden="1" customHeight="1" spans="1:24">
      <c r="A227" s="85">
        <v>129</v>
      </c>
      <c r="B227" s="86" t="s">
        <v>455</v>
      </c>
      <c r="C227" s="85" t="s">
        <v>131</v>
      </c>
      <c r="D227" s="87">
        <v>9.8</v>
      </c>
      <c r="E227" s="87"/>
      <c r="F227" s="87">
        <v>9.8</v>
      </c>
      <c r="G227" s="94" t="s">
        <v>159</v>
      </c>
      <c r="H227" s="94" t="s">
        <v>73</v>
      </c>
      <c r="I227" s="85">
        <v>16</v>
      </c>
      <c r="J227" s="94"/>
      <c r="K227" s="112" t="s">
        <v>456</v>
      </c>
      <c r="L227" s="94" t="s">
        <v>66</v>
      </c>
      <c r="M227" s="113"/>
      <c r="N227" s="113"/>
      <c r="O227" s="94"/>
      <c r="P227" s="113"/>
      <c r="Q227" s="113"/>
      <c r="R227" s="113"/>
      <c r="S227" s="113"/>
      <c r="T227" s="113"/>
      <c r="U227" s="113"/>
      <c r="V227" s="113"/>
      <c r="W227" s="113"/>
      <c r="X227" s="113"/>
    </row>
    <row r="228" ht="84" hidden="1" spans="1:24">
      <c r="A228" s="85">
        <v>130</v>
      </c>
      <c r="B228" s="86" t="s">
        <v>457</v>
      </c>
      <c r="C228" s="85" t="s">
        <v>458</v>
      </c>
      <c r="D228" s="87">
        <v>75.44</v>
      </c>
      <c r="E228" s="87"/>
      <c r="F228" s="87">
        <v>75.44</v>
      </c>
      <c r="G228" s="94" t="s">
        <v>459</v>
      </c>
      <c r="H228" s="94" t="s">
        <v>105</v>
      </c>
      <c r="I228" s="94"/>
      <c r="J228" s="94"/>
      <c r="K228" s="112" t="s">
        <v>460</v>
      </c>
      <c r="L228" s="94" t="s">
        <v>66</v>
      </c>
      <c r="M228" s="113"/>
      <c r="N228" s="113"/>
      <c r="O228" s="94"/>
      <c r="P228" s="113"/>
      <c r="Q228" s="113"/>
      <c r="R228" s="113"/>
      <c r="S228" s="113"/>
      <c r="T228" s="113"/>
      <c r="U228" s="113"/>
      <c r="V228" s="113"/>
      <c r="W228" s="113"/>
      <c r="X228" s="113"/>
    </row>
    <row r="229" ht="30" hidden="1" customHeight="1" spans="1:24">
      <c r="A229" s="85">
        <v>131</v>
      </c>
      <c r="B229" s="86" t="s">
        <v>461</v>
      </c>
      <c r="C229" s="85" t="s">
        <v>131</v>
      </c>
      <c r="D229" s="87">
        <v>0.07</v>
      </c>
      <c r="E229" s="87"/>
      <c r="F229" s="87">
        <v>0.07</v>
      </c>
      <c r="G229" s="94" t="s">
        <v>270</v>
      </c>
      <c r="H229" s="88" t="s">
        <v>76</v>
      </c>
      <c r="I229" s="85"/>
      <c r="J229" s="94"/>
      <c r="K229" s="112" t="s">
        <v>462</v>
      </c>
      <c r="L229" s="94" t="s">
        <v>112</v>
      </c>
      <c r="M229" s="113"/>
      <c r="N229" s="113"/>
      <c r="O229" s="94"/>
      <c r="P229" s="113"/>
      <c r="Q229" s="113"/>
      <c r="R229" s="113"/>
      <c r="S229" s="113"/>
      <c r="T229" s="113"/>
      <c r="U229" s="113"/>
      <c r="V229" s="113"/>
      <c r="W229" s="113"/>
      <c r="X229" s="113"/>
    </row>
    <row r="230" ht="30" hidden="1" customHeight="1" spans="1:24">
      <c r="A230" s="85">
        <v>132</v>
      </c>
      <c r="B230" s="86" t="s">
        <v>463</v>
      </c>
      <c r="C230" s="85" t="s">
        <v>131</v>
      </c>
      <c r="D230" s="87">
        <v>42.58</v>
      </c>
      <c r="E230" s="87"/>
      <c r="F230" s="87">
        <v>42.58</v>
      </c>
      <c r="G230" s="88" t="s">
        <v>464</v>
      </c>
      <c r="H230" s="88" t="s">
        <v>56</v>
      </c>
      <c r="I230" s="85"/>
      <c r="J230" s="94"/>
      <c r="K230" s="112" t="s">
        <v>83</v>
      </c>
      <c r="L230" s="94" t="s">
        <v>112</v>
      </c>
      <c r="M230" s="113"/>
      <c r="N230" s="113"/>
      <c r="O230" s="94"/>
      <c r="P230" s="113"/>
      <c r="Q230" s="113"/>
      <c r="R230" s="113"/>
      <c r="S230" s="113"/>
      <c r="T230" s="113"/>
      <c r="U230" s="113"/>
      <c r="V230" s="113"/>
      <c r="W230" s="113"/>
      <c r="X230" s="113"/>
    </row>
    <row r="231" ht="30" hidden="1" customHeight="1" spans="1:24">
      <c r="A231" s="85">
        <v>133</v>
      </c>
      <c r="B231" s="86" t="s">
        <v>465</v>
      </c>
      <c r="C231" s="85" t="s">
        <v>131</v>
      </c>
      <c r="D231" s="87">
        <v>36.45</v>
      </c>
      <c r="E231" s="87"/>
      <c r="F231" s="87">
        <v>36.45</v>
      </c>
      <c r="G231" s="94" t="s">
        <v>466</v>
      </c>
      <c r="H231" s="94" t="s">
        <v>73</v>
      </c>
      <c r="I231" s="85"/>
      <c r="J231" s="94"/>
      <c r="K231" s="112" t="s">
        <v>83</v>
      </c>
      <c r="L231" s="94" t="s">
        <v>112</v>
      </c>
      <c r="M231" s="113"/>
      <c r="N231" s="113"/>
      <c r="O231" s="94"/>
      <c r="P231" s="113"/>
      <c r="Q231" s="113"/>
      <c r="R231" s="113"/>
      <c r="S231" s="113"/>
      <c r="T231" s="113"/>
      <c r="U231" s="113"/>
      <c r="V231" s="113"/>
      <c r="W231" s="113"/>
      <c r="X231" s="113"/>
    </row>
    <row r="232" ht="39.9" hidden="1" customHeight="1" spans="1:24">
      <c r="A232" s="85">
        <v>134</v>
      </c>
      <c r="B232" s="86" t="s">
        <v>467</v>
      </c>
      <c r="C232" s="85" t="s">
        <v>131</v>
      </c>
      <c r="D232" s="87">
        <v>34.97</v>
      </c>
      <c r="E232" s="87"/>
      <c r="F232" s="87">
        <v>34.97</v>
      </c>
      <c r="G232" s="94" t="s">
        <v>468</v>
      </c>
      <c r="H232" s="128" t="s">
        <v>168</v>
      </c>
      <c r="I232" s="85"/>
      <c r="J232" s="94"/>
      <c r="K232" s="112" t="s">
        <v>83</v>
      </c>
      <c r="L232" s="94" t="s">
        <v>112</v>
      </c>
      <c r="M232" s="113"/>
      <c r="N232" s="113"/>
      <c r="O232" s="94"/>
      <c r="P232" s="113"/>
      <c r="Q232" s="113"/>
      <c r="R232" s="113"/>
      <c r="S232" s="113"/>
      <c r="T232" s="113"/>
      <c r="U232" s="113"/>
      <c r="V232" s="113"/>
      <c r="W232" s="113"/>
      <c r="X232" s="113"/>
    </row>
    <row r="233" ht="40.2" hidden="1" customHeight="1" spans="1:24">
      <c r="A233" s="85">
        <v>135</v>
      </c>
      <c r="B233" s="86" t="s">
        <v>469</v>
      </c>
      <c r="C233" s="85" t="s">
        <v>131</v>
      </c>
      <c r="D233" s="87">
        <v>26.54</v>
      </c>
      <c r="E233" s="87"/>
      <c r="F233" s="87">
        <v>26.54</v>
      </c>
      <c r="G233" s="94" t="s">
        <v>470</v>
      </c>
      <c r="H233" s="88" t="s">
        <v>76</v>
      </c>
      <c r="I233" s="85"/>
      <c r="J233" s="94"/>
      <c r="K233" s="112" t="s">
        <v>83</v>
      </c>
      <c r="L233" s="94" t="s">
        <v>112</v>
      </c>
      <c r="M233" s="113"/>
      <c r="N233" s="113"/>
      <c r="O233" s="94"/>
      <c r="P233" s="113"/>
      <c r="Q233" s="113"/>
      <c r="R233" s="113"/>
      <c r="S233" s="113"/>
      <c r="T233" s="113"/>
      <c r="U233" s="113"/>
      <c r="V233" s="113"/>
      <c r="W233" s="113"/>
      <c r="X233" s="113"/>
    </row>
    <row r="234" ht="39.9" hidden="1" customHeight="1" spans="1:24">
      <c r="A234" s="85">
        <v>136</v>
      </c>
      <c r="B234" s="86" t="s">
        <v>471</v>
      </c>
      <c r="C234" s="85" t="s">
        <v>131</v>
      </c>
      <c r="D234" s="87">
        <v>43.3</v>
      </c>
      <c r="E234" s="87"/>
      <c r="F234" s="87">
        <v>43.3</v>
      </c>
      <c r="G234" s="94" t="s">
        <v>472</v>
      </c>
      <c r="H234" s="94" t="s">
        <v>70</v>
      </c>
      <c r="I234" s="85"/>
      <c r="J234" s="94"/>
      <c r="K234" s="112" t="s">
        <v>83</v>
      </c>
      <c r="L234" s="94" t="s">
        <v>112</v>
      </c>
      <c r="M234" s="113"/>
      <c r="N234" s="113"/>
      <c r="O234" s="94"/>
      <c r="P234" s="113"/>
      <c r="Q234" s="113"/>
      <c r="R234" s="113"/>
      <c r="S234" s="113"/>
      <c r="T234" s="113"/>
      <c r="U234" s="113"/>
      <c r="V234" s="113"/>
      <c r="W234" s="113"/>
      <c r="X234" s="113"/>
    </row>
    <row r="235" ht="30" hidden="1" customHeight="1" spans="1:24">
      <c r="A235" s="85">
        <v>137</v>
      </c>
      <c r="B235" s="86" t="s">
        <v>473</v>
      </c>
      <c r="C235" s="85" t="s">
        <v>131</v>
      </c>
      <c r="D235" s="87">
        <v>39.88</v>
      </c>
      <c r="E235" s="87"/>
      <c r="F235" s="87">
        <v>39.88</v>
      </c>
      <c r="G235" s="94" t="s">
        <v>474</v>
      </c>
      <c r="H235" s="94" t="s">
        <v>105</v>
      </c>
      <c r="I235" s="85"/>
      <c r="J235" s="94"/>
      <c r="K235" s="112" t="s">
        <v>83</v>
      </c>
      <c r="L235" s="94" t="s">
        <v>112</v>
      </c>
      <c r="M235" s="113"/>
      <c r="N235" s="113"/>
      <c r="O235" s="94"/>
      <c r="P235" s="113"/>
      <c r="Q235" s="113"/>
      <c r="R235" s="113"/>
      <c r="S235" s="113"/>
      <c r="T235" s="113"/>
      <c r="U235" s="113"/>
      <c r="V235" s="113"/>
      <c r="W235" s="113"/>
      <c r="X235" s="113"/>
    </row>
    <row r="236" ht="29.55" hidden="1" customHeight="1" spans="1:24">
      <c r="A236" s="85">
        <v>138</v>
      </c>
      <c r="B236" s="86" t="s">
        <v>475</v>
      </c>
      <c r="C236" s="85" t="s">
        <v>131</v>
      </c>
      <c r="D236" s="87">
        <v>50</v>
      </c>
      <c r="E236" s="87"/>
      <c r="F236" s="87">
        <v>50</v>
      </c>
      <c r="G236" s="94" t="s">
        <v>476</v>
      </c>
      <c r="H236" s="94" t="s">
        <v>477</v>
      </c>
      <c r="I236" s="85"/>
      <c r="J236" s="94"/>
      <c r="K236" s="112" t="s">
        <v>462</v>
      </c>
      <c r="L236" s="94" t="s">
        <v>112</v>
      </c>
      <c r="M236" s="113"/>
      <c r="N236" s="113"/>
      <c r="O236" s="94"/>
      <c r="P236" s="116"/>
      <c r="Q236" s="116"/>
      <c r="R236" s="113"/>
      <c r="S236" s="113"/>
      <c r="T236" s="113"/>
      <c r="U236" s="113"/>
      <c r="V236" s="113"/>
      <c r="W236" s="113"/>
      <c r="X236" s="113"/>
    </row>
    <row r="237" s="51" customFormat="1" ht="29.55" hidden="1" customHeight="1" spans="1:24">
      <c r="A237" s="95"/>
      <c r="B237" s="96" t="s">
        <v>189</v>
      </c>
      <c r="C237" s="95" t="s">
        <v>131</v>
      </c>
      <c r="D237" s="98">
        <v>8</v>
      </c>
      <c r="E237" s="98"/>
      <c r="F237" s="98">
        <v>8</v>
      </c>
      <c r="G237" s="100" t="s">
        <v>478</v>
      </c>
      <c r="H237" s="100" t="s">
        <v>56</v>
      </c>
      <c r="I237" s="95"/>
      <c r="J237" s="100"/>
      <c r="K237" s="117"/>
      <c r="L237" s="100"/>
      <c r="M237" s="116"/>
      <c r="N237" s="116"/>
      <c r="O237" s="100"/>
      <c r="P237" s="116"/>
      <c r="Q237" s="116"/>
      <c r="R237" s="116"/>
      <c r="S237" s="116"/>
      <c r="T237" s="116"/>
      <c r="U237" s="116"/>
      <c r="V237" s="116"/>
      <c r="W237" s="116"/>
      <c r="X237" s="116"/>
    </row>
    <row r="238" s="51" customFormat="1" ht="29.55" hidden="1" customHeight="1" spans="1:24">
      <c r="A238" s="95"/>
      <c r="B238" s="96" t="s">
        <v>71</v>
      </c>
      <c r="C238" s="95" t="s">
        <v>131</v>
      </c>
      <c r="D238" s="98">
        <v>8.5</v>
      </c>
      <c r="E238" s="98"/>
      <c r="F238" s="98">
        <v>8.5</v>
      </c>
      <c r="G238" s="100" t="s">
        <v>479</v>
      </c>
      <c r="H238" s="100" t="s">
        <v>73</v>
      </c>
      <c r="I238" s="95"/>
      <c r="J238" s="100"/>
      <c r="K238" s="117"/>
      <c r="L238" s="100"/>
      <c r="M238" s="116"/>
      <c r="N238" s="116"/>
      <c r="O238" s="100"/>
      <c r="P238" s="116"/>
      <c r="Q238" s="116"/>
      <c r="R238" s="116"/>
      <c r="S238" s="116"/>
      <c r="T238" s="116"/>
      <c r="U238" s="116"/>
      <c r="V238" s="116"/>
      <c r="W238" s="116"/>
      <c r="X238" s="116"/>
    </row>
    <row r="239" s="51" customFormat="1" ht="29.55" hidden="1" customHeight="1" spans="1:24">
      <c r="A239" s="95"/>
      <c r="B239" s="96" t="s">
        <v>166</v>
      </c>
      <c r="C239" s="95" t="s">
        <v>131</v>
      </c>
      <c r="D239" s="98">
        <v>8.5</v>
      </c>
      <c r="E239" s="98"/>
      <c r="F239" s="98">
        <v>8.5</v>
      </c>
      <c r="G239" s="100" t="s">
        <v>480</v>
      </c>
      <c r="H239" s="100" t="s">
        <v>168</v>
      </c>
      <c r="I239" s="95"/>
      <c r="J239" s="100"/>
      <c r="K239" s="117"/>
      <c r="L239" s="100"/>
      <c r="M239" s="116"/>
      <c r="N239" s="116"/>
      <c r="O239" s="100"/>
      <c r="P239" s="116"/>
      <c r="Q239" s="116"/>
      <c r="R239" s="116"/>
      <c r="S239" s="116"/>
      <c r="T239" s="116"/>
      <c r="U239" s="116"/>
      <c r="V239" s="116"/>
      <c r="W239" s="116"/>
      <c r="X239" s="116"/>
    </row>
    <row r="240" s="51" customFormat="1" ht="29.55" hidden="1" customHeight="1" spans="1:24">
      <c r="A240" s="95"/>
      <c r="B240" s="96" t="s">
        <v>74</v>
      </c>
      <c r="C240" s="95" t="s">
        <v>131</v>
      </c>
      <c r="D240" s="98">
        <v>8.5</v>
      </c>
      <c r="E240" s="98"/>
      <c r="F240" s="98">
        <v>8.5</v>
      </c>
      <c r="G240" s="100" t="s">
        <v>481</v>
      </c>
      <c r="H240" s="100" t="s">
        <v>76</v>
      </c>
      <c r="I240" s="95"/>
      <c r="J240" s="100"/>
      <c r="K240" s="117"/>
      <c r="L240" s="100"/>
      <c r="M240" s="116"/>
      <c r="N240" s="116"/>
      <c r="O240" s="100"/>
      <c r="P240" s="116"/>
      <c r="Q240" s="116"/>
      <c r="R240" s="116"/>
      <c r="S240" s="116"/>
      <c r="T240" s="116"/>
      <c r="U240" s="116"/>
      <c r="V240" s="116"/>
      <c r="W240" s="116"/>
      <c r="X240" s="116"/>
    </row>
    <row r="241" s="51" customFormat="1" ht="29.55" hidden="1" customHeight="1" spans="1:24">
      <c r="A241" s="95"/>
      <c r="B241" s="96" t="s">
        <v>68</v>
      </c>
      <c r="C241" s="95" t="s">
        <v>131</v>
      </c>
      <c r="D241" s="98">
        <v>8.5</v>
      </c>
      <c r="E241" s="98"/>
      <c r="F241" s="98">
        <v>8.5</v>
      </c>
      <c r="G241" s="100" t="s">
        <v>482</v>
      </c>
      <c r="H241" s="100" t="s">
        <v>70</v>
      </c>
      <c r="I241" s="95"/>
      <c r="J241" s="100"/>
      <c r="K241" s="117"/>
      <c r="L241" s="100"/>
      <c r="M241" s="116"/>
      <c r="N241" s="116"/>
      <c r="O241" s="100"/>
      <c r="P241" s="116"/>
      <c r="Q241" s="116"/>
      <c r="R241" s="116"/>
      <c r="S241" s="116"/>
      <c r="T241" s="116"/>
      <c r="U241" s="116"/>
      <c r="V241" s="116"/>
      <c r="W241" s="116"/>
      <c r="X241" s="116"/>
    </row>
    <row r="242" s="51" customFormat="1" ht="29.55" hidden="1" customHeight="1" spans="1:24">
      <c r="A242" s="95"/>
      <c r="B242" s="96" t="s">
        <v>103</v>
      </c>
      <c r="C242" s="95" t="s">
        <v>131</v>
      </c>
      <c r="D242" s="98">
        <v>8</v>
      </c>
      <c r="E242" s="98"/>
      <c r="F242" s="98">
        <v>8</v>
      </c>
      <c r="G242" s="100" t="s">
        <v>483</v>
      </c>
      <c r="H242" s="100" t="s">
        <v>105</v>
      </c>
      <c r="I242" s="95"/>
      <c r="J242" s="100"/>
      <c r="K242" s="117"/>
      <c r="L242" s="100"/>
      <c r="M242" s="116"/>
      <c r="N242" s="116"/>
      <c r="O242" s="100"/>
      <c r="P242" s="113"/>
      <c r="Q242" s="113"/>
      <c r="R242" s="116"/>
      <c r="S242" s="116"/>
      <c r="T242" s="116"/>
      <c r="U242" s="116"/>
      <c r="V242" s="116"/>
      <c r="W242" s="116"/>
      <c r="X242" s="116"/>
    </row>
    <row r="243" ht="18.9" hidden="1" customHeight="1" spans="1:24">
      <c r="A243" s="89" t="s">
        <v>195</v>
      </c>
      <c r="B243" s="90" t="s">
        <v>484</v>
      </c>
      <c r="C243" s="85"/>
      <c r="D243" s="87"/>
      <c r="E243" s="87"/>
      <c r="F243" s="87"/>
      <c r="G243" s="88"/>
      <c r="H243" s="88"/>
      <c r="I243" s="85"/>
      <c r="J243" s="94"/>
      <c r="K243" s="112"/>
      <c r="L243" s="94"/>
      <c r="M243" s="113"/>
      <c r="N243" s="113"/>
      <c r="O243" s="94"/>
      <c r="P243" s="113"/>
      <c r="Q243" s="113"/>
      <c r="R243" s="113"/>
      <c r="S243" s="113"/>
      <c r="T243" s="113"/>
      <c r="U243" s="113"/>
      <c r="V243" s="113"/>
      <c r="W243" s="113"/>
      <c r="X243" s="113"/>
    </row>
    <row r="244" ht="30" hidden="1" customHeight="1" spans="1:24">
      <c r="A244" s="85">
        <v>139</v>
      </c>
      <c r="B244" s="86" t="s">
        <v>485</v>
      </c>
      <c r="C244" s="85" t="s">
        <v>486</v>
      </c>
      <c r="D244" s="87">
        <f>E244+F244</f>
        <v>3</v>
      </c>
      <c r="E244" s="87"/>
      <c r="F244" s="127">
        <v>3</v>
      </c>
      <c r="G244" s="128" t="s">
        <v>487</v>
      </c>
      <c r="H244" s="88" t="s">
        <v>82</v>
      </c>
      <c r="I244" s="85">
        <v>20</v>
      </c>
      <c r="J244" s="94"/>
      <c r="K244" s="112" t="s">
        <v>83</v>
      </c>
      <c r="L244" s="94" t="s">
        <v>112</v>
      </c>
      <c r="M244" s="113"/>
      <c r="N244" s="113"/>
      <c r="O244" s="94"/>
      <c r="P244" s="113"/>
      <c r="Q244" s="113"/>
      <c r="R244" s="113"/>
      <c r="S244" s="113"/>
      <c r="T244" s="113"/>
      <c r="U244" s="113"/>
      <c r="V244" s="113"/>
      <c r="W244" s="113"/>
      <c r="X244" s="113"/>
    </row>
    <row r="245" ht="30" hidden="1" customHeight="1" spans="1:24">
      <c r="A245" s="85">
        <v>140</v>
      </c>
      <c r="B245" s="86" t="s">
        <v>488</v>
      </c>
      <c r="C245" s="85" t="s">
        <v>486</v>
      </c>
      <c r="D245" s="87">
        <f>E245+F245</f>
        <v>2.5</v>
      </c>
      <c r="E245" s="87"/>
      <c r="F245" s="87">
        <v>2.5</v>
      </c>
      <c r="G245" s="94" t="s">
        <v>159</v>
      </c>
      <c r="H245" s="94" t="s">
        <v>73</v>
      </c>
      <c r="I245" s="85"/>
      <c r="J245" s="94"/>
      <c r="K245" s="112" t="s">
        <v>83</v>
      </c>
      <c r="L245" s="94" t="s">
        <v>112</v>
      </c>
      <c r="M245" s="113">
        <v>2017</v>
      </c>
      <c r="N245" s="113"/>
      <c r="O245" s="94"/>
      <c r="P245" s="113"/>
      <c r="Q245" s="113"/>
      <c r="R245" s="113"/>
      <c r="S245" s="113"/>
      <c r="T245" s="113"/>
      <c r="U245" s="113"/>
      <c r="V245" s="113"/>
      <c r="W245" s="113"/>
      <c r="X245" s="113"/>
    </row>
    <row r="246" ht="36" hidden="1" spans="1:24">
      <c r="A246" s="85">
        <v>141</v>
      </c>
      <c r="B246" s="86" t="s">
        <v>489</v>
      </c>
      <c r="C246" s="85" t="s">
        <v>486</v>
      </c>
      <c r="D246" s="87">
        <v>0.96</v>
      </c>
      <c r="E246" s="87"/>
      <c r="F246" s="87">
        <v>0.96</v>
      </c>
      <c r="G246" s="94" t="s">
        <v>190</v>
      </c>
      <c r="H246" s="94" t="s">
        <v>297</v>
      </c>
      <c r="I246" s="85">
        <v>24</v>
      </c>
      <c r="J246" s="94">
        <v>255</v>
      </c>
      <c r="K246" s="112" t="s">
        <v>490</v>
      </c>
      <c r="L246" s="94" t="s">
        <v>66</v>
      </c>
      <c r="M246" s="113"/>
      <c r="N246" s="113"/>
      <c r="O246" s="94"/>
      <c r="P246" s="113"/>
      <c r="Q246" s="113"/>
      <c r="R246" s="113"/>
      <c r="S246" s="113"/>
      <c r="T246" s="113"/>
      <c r="U246" s="113"/>
      <c r="V246" s="113"/>
      <c r="W246" s="113"/>
      <c r="X246" s="113"/>
    </row>
    <row r="247" ht="36" hidden="1" spans="1:24">
      <c r="A247" s="85">
        <v>142</v>
      </c>
      <c r="B247" s="86" t="s">
        <v>491</v>
      </c>
      <c r="C247" s="85" t="s">
        <v>492</v>
      </c>
      <c r="D247" s="87">
        <v>1.53</v>
      </c>
      <c r="E247" s="87"/>
      <c r="F247" s="87">
        <v>1.53</v>
      </c>
      <c r="G247" s="94" t="s">
        <v>190</v>
      </c>
      <c r="H247" s="94" t="s">
        <v>297</v>
      </c>
      <c r="I247" s="85">
        <v>23</v>
      </c>
      <c r="J247" s="94" t="s">
        <v>493</v>
      </c>
      <c r="K247" s="112" t="s">
        <v>211</v>
      </c>
      <c r="L247" s="94" t="s">
        <v>66</v>
      </c>
      <c r="M247" s="113"/>
      <c r="N247" s="113"/>
      <c r="O247" s="94"/>
      <c r="P247" s="113"/>
      <c r="Q247" s="113"/>
      <c r="R247" s="113"/>
      <c r="S247" s="113"/>
      <c r="T247" s="113"/>
      <c r="U247" s="113"/>
      <c r="V247" s="113"/>
      <c r="W247" s="113"/>
      <c r="X247" s="113"/>
    </row>
    <row r="248" ht="30" hidden="1" customHeight="1" spans="1:24">
      <c r="A248" s="85">
        <v>143</v>
      </c>
      <c r="B248" s="86" t="s">
        <v>494</v>
      </c>
      <c r="C248" s="85" t="s">
        <v>486</v>
      </c>
      <c r="D248" s="87">
        <v>2.74</v>
      </c>
      <c r="E248" s="87"/>
      <c r="F248" s="87">
        <v>2.74</v>
      </c>
      <c r="G248" s="94" t="s">
        <v>159</v>
      </c>
      <c r="H248" s="94" t="s">
        <v>111</v>
      </c>
      <c r="I248" s="85" t="s">
        <v>495</v>
      </c>
      <c r="J248" s="94" t="s">
        <v>496</v>
      </c>
      <c r="K248" s="112" t="s">
        <v>497</v>
      </c>
      <c r="L248" s="94" t="s">
        <v>66</v>
      </c>
      <c r="M248" s="113"/>
      <c r="N248" s="113"/>
      <c r="O248" s="94"/>
      <c r="P248" s="113"/>
      <c r="Q248" s="113"/>
      <c r="R248" s="113"/>
      <c r="S248" s="113"/>
      <c r="T248" s="113"/>
      <c r="U248" s="113"/>
      <c r="V248" s="113"/>
      <c r="W248" s="113"/>
      <c r="X248" s="113"/>
    </row>
    <row r="249" ht="19.5" hidden="1" customHeight="1" spans="1:24">
      <c r="A249" s="85">
        <v>144</v>
      </c>
      <c r="B249" s="103" t="s">
        <v>498</v>
      </c>
      <c r="C249" s="85" t="s">
        <v>486</v>
      </c>
      <c r="D249" s="87">
        <v>5.68</v>
      </c>
      <c r="E249" s="87"/>
      <c r="F249" s="87">
        <v>5.68</v>
      </c>
      <c r="G249" s="88" t="s">
        <v>55</v>
      </c>
      <c r="H249" s="88" t="s">
        <v>297</v>
      </c>
      <c r="I249" s="85" t="s">
        <v>499</v>
      </c>
      <c r="J249" s="94"/>
      <c r="K249" s="112" t="s">
        <v>408</v>
      </c>
      <c r="L249" s="94"/>
      <c r="M249" s="94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</row>
    <row r="250" ht="19.05" customHeight="1" spans="1:24">
      <c r="A250" s="89" t="s">
        <v>195</v>
      </c>
      <c r="B250" s="90" t="s">
        <v>500</v>
      </c>
      <c r="C250" s="85"/>
      <c r="D250" s="87"/>
      <c r="E250" s="87"/>
      <c r="F250" s="87"/>
      <c r="G250" s="94"/>
      <c r="H250" s="94"/>
      <c r="I250" s="85"/>
      <c r="J250" s="94"/>
      <c r="K250" s="94"/>
      <c r="L250" s="94"/>
      <c r="M250" s="113"/>
      <c r="N250" s="113"/>
      <c r="O250" s="94"/>
      <c r="P250" s="113"/>
      <c r="Q250" s="113"/>
      <c r="R250" s="113"/>
      <c r="S250" s="113"/>
      <c r="T250" s="113"/>
      <c r="U250" s="113"/>
      <c r="V250" s="113"/>
      <c r="W250" s="113"/>
      <c r="X250" s="113"/>
    </row>
    <row r="251" ht="19.05" customHeight="1" spans="1:24">
      <c r="A251" s="85">
        <v>145</v>
      </c>
      <c r="B251" s="86" t="s">
        <v>501</v>
      </c>
      <c r="C251" s="85" t="s">
        <v>190</v>
      </c>
      <c r="D251" s="98">
        <f>+SUM(D252:D260)</f>
        <v>48</v>
      </c>
      <c r="E251" s="87"/>
      <c r="F251" s="98">
        <f>+SUM(F252:F260)</f>
        <v>48</v>
      </c>
      <c r="G251" s="100" t="s">
        <v>502</v>
      </c>
      <c r="H251" s="94" t="s">
        <v>355</v>
      </c>
      <c r="I251" s="85"/>
      <c r="J251" s="94"/>
      <c r="K251" s="112" t="s">
        <v>176</v>
      </c>
      <c r="L251" s="94" t="s">
        <v>58</v>
      </c>
      <c r="M251" s="113"/>
      <c r="N251" s="113"/>
      <c r="O251" s="94"/>
      <c r="P251" s="116"/>
      <c r="Q251" s="116"/>
      <c r="R251" s="113"/>
      <c r="S251" s="113"/>
      <c r="T251" s="113"/>
      <c r="U251" s="113"/>
      <c r="V251" s="113"/>
      <c r="W251" s="113"/>
      <c r="X251" s="113"/>
    </row>
    <row r="252" s="51" customFormat="1" ht="20.1" hidden="1" customHeight="1" spans="1:24">
      <c r="A252" s="95"/>
      <c r="B252" s="96" t="s">
        <v>501</v>
      </c>
      <c r="C252" s="95" t="s">
        <v>190</v>
      </c>
      <c r="D252" s="98">
        <v>4</v>
      </c>
      <c r="E252" s="98"/>
      <c r="F252" s="98">
        <v>4</v>
      </c>
      <c r="G252" s="100" t="s">
        <v>503</v>
      </c>
      <c r="H252" s="137" t="s">
        <v>105</v>
      </c>
      <c r="I252" s="95"/>
      <c r="J252" s="100"/>
      <c r="K252" s="100"/>
      <c r="L252" s="100"/>
      <c r="M252" s="116"/>
      <c r="N252" s="116"/>
      <c r="O252" s="100"/>
      <c r="P252" s="116"/>
      <c r="Q252" s="116"/>
      <c r="R252" s="116"/>
      <c r="S252" s="116"/>
      <c r="T252" s="116"/>
      <c r="U252" s="116"/>
      <c r="V252" s="116"/>
      <c r="W252" s="116"/>
      <c r="X252" s="116"/>
    </row>
    <row r="253" s="51" customFormat="1" ht="20.1" hidden="1" customHeight="1" spans="1:24">
      <c r="A253" s="95"/>
      <c r="B253" s="96" t="s">
        <v>501</v>
      </c>
      <c r="C253" s="95" t="s">
        <v>190</v>
      </c>
      <c r="D253" s="98">
        <v>8</v>
      </c>
      <c r="E253" s="98"/>
      <c r="F253" s="98">
        <v>8</v>
      </c>
      <c r="G253" s="100" t="s">
        <v>159</v>
      </c>
      <c r="H253" s="137" t="s">
        <v>76</v>
      </c>
      <c r="I253" s="95"/>
      <c r="J253" s="100"/>
      <c r="K253" s="100"/>
      <c r="L253" s="100"/>
      <c r="M253" s="116"/>
      <c r="N253" s="116"/>
      <c r="O253" s="100"/>
      <c r="P253" s="116"/>
      <c r="Q253" s="116"/>
      <c r="R253" s="116"/>
      <c r="S253" s="116"/>
      <c r="T253" s="116"/>
      <c r="U253" s="116"/>
      <c r="V253" s="116"/>
      <c r="W253" s="116"/>
      <c r="X253" s="116"/>
    </row>
    <row r="254" s="51" customFormat="1" ht="20.1" hidden="1" customHeight="1" spans="1:24">
      <c r="A254" s="95"/>
      <c r="B254" s="96" t="s">
        <v>501</v>
      </c>
      <c r="C254" s="95" t="s">
        <v>190</v>
      </c>
      <c r="D254" s="98">
        <v>6</v>
      </c>
      <c r="E254" s="98"/>
      <c r="F254" s="98">
        <v>6</v>
      </c>
      <c r="G254" s="100" t="s">
        <v>504</v>
      </c>
      <c r="H254" s="137" t="s">
        <v>168</v>
      </c>
      <c r="I254" s="95"/>
      <c r="J254" s="100"/>
      <c r="K254" s="100"/>
      <c r="L254" s="100"/>
      <c r="M254" s="116"/>
      <c r="N254" s="116"/>
      <c r="O254" s="100"/>
      <c r="P254" s="116"/>
      <c r="Q254" s="116"/>
      <c r="R254" s="116"/>
      <c r="S254" s="116"/>
      <c r="T254" s="116"/>
      <c r="U254" s="116"/>
      <c r="V254" s="116"/>
      <c r="W254" s="116"/>
      <c r="X254" s="116"/>
    </row>
    <row r="255" s="51" customFormat="1" ht="20.1" hidden="1" customHeight="1" spans="1:24">
      <c r="A255" s="95"/>
      <c r="B255" s="96" t="s">
        <v>501</v>
      </c>
      <c r="C255" s="95" t="s">
        <v>190</v>
      </c>
      <c r="D255" s="98">
        <v>4</v>
      </c>
      <c r="E255" s="98"/>
      <c r="F255" s="98">
        <v>4</v>
      </c>
      <c r="G255" s="100" t="s">
        <v>505</v>
      </c>
      <c r="H255" s="137" t="s">
        <v>70</v>
      </c>
      <c r="I255" s="95"/>
      <c r="J255" s="100"/>
      <c r="K255" s="100"/>
      <c r="L255" s="100"/>
      <c r="M255" s="116"/>
      <c r="N255" s="116"/>
      <c r="O255" s="100"/>
      <c r="P255" s="116"/>
      <c r="Q255" s="116"/>
      <c r="R255" s="116"/>
      <c r="S255" s="116"/>
      <c r="T255" s="116"/>
      <c r="U255" s="116"/>
      <c r="V255" s="116"/>
      <c r="W255" s="116"/>
      <c r="X255" s="116"/>
    </row>
    <row r="256" s="51" customFormat="1" ht="20.1" hidden="1" customHeight="1" spans="1:24">
      <c r="A256" s="95"/>
      <c r="B256" s="96" t="s">
        <v>501</v>
      </c>
      <c r="C256" s="95" t="s">
        <v>190</v>
      </c>
      <c r="D256" s="98">
        <v>8</v>
      </c>
      <c r="E256" s="98"/>
      <c r="F256" s="98">
        <v>8</v>
      </c>
      <c r="G256" s="100" t="s">
        <v>506</v>
      </c>
      <c r="H256" s="137" t="s">
        <v>73</v>
      </c>
      <c r="I256" s="95"/>
      <c r="J256" s="100"/>
      <c r="K256" s="100"/>
      <c r="L256" s="100"/>
      <c r="M256" s="116"/>
      <c r="N256" s="116"/>
      <c r="O256" s="100"/>
      <c r="P256" s="116"/>
      <c r="Q256" s="116"/>
      <c r="R256" s="116"/>
      <c r="S256" s="116"/>
      <c r="T256" s="116"/>
      <c r="U256" s="116"/>
      <c r="V256" s="116"/>
      <c r="W256" s="116"/>
      <c r="X256" s="116"/>
    </row>
    <row r="257" s="51" customFormat="1" ht="20.1" hidden="1" customHeight="1" spans="1:24">
      <c r="A257" s="95"/>
      <c r="B257" s="96" t="s">
        <v>501</v>
      </c>
      <c r="C257" s="95" t="s">
        <v>190</v>
      </c>
      <c r="D257" s="98">
        <v>8</v>
      </c>
      <c r="E257" s="98"/>
      <c r="F257" s="98">
        <v>8</v>
      </c>
      <c r="G257" s="100" t="s">
        <v>507</v>
      </c>
      <c r="H257" s="137" t="s">
        <v>82</v>
      </c>
      <c r="I257" s="95"/>
      <c r="J257" s="100"/>
      <c r="K257" s="100"/>
      <c r="L257" s="100"/>
      <c r="M257" s="116"/>
      <c r="N257" s="116"/>
      <c r="O257" s="100"/>
      <c r="P257" s="116"/>
      <c r="Q257" s="116"/>
      <c r="R257" s="116"/>
      <c r="S257" s="116"/>
      <c r="T257" s="116"/>
      <c r="U257" s="116"/>
      <c r="V257" s="116"/>
      <c r="W257" s="116"/>
      <c r="X257" s="116"/>
    </row>
    <row r="258" s="51" customFormat="1" ht="20.1" hidden="1" customHeight="1" spans="1:24">
      <c r="A258" s="95"/>
      <c r="B258" s="96" t="s">
        <v>501</v>
      </c>
      <c r="C258" s="95" t="s">
        <v>190</v>
      </c>
      <c r="D258" s="98">
        <v>4</v>
      </c>
      <c r="E258" s="98"/>
      <c r="F258" s="98">
        <v>4</v>
      </c>
      <c r="G258" s="100" t="s">
        <v>505</v>
      </c>
      <c r="H258" s="137" t="s">
        <v>297</v>
      </c>
      <c r="I258" s="95"/>
      <c r="J258" s="100"/>
      <c r="K258" s="100"/>
      <c r="L258" s="100"/>
      <c r="M258" s="116"/>
      <c r="N258" s="116"/>
      <c r="O258" s="100"/>
      <c r="P258" s="116"/>
      <c r="Q258" s="116"/>
      <c r="R258" s="116"/>
      <c r="S258" s="116"/>
      <c r="T258" s="116"/>
      <c r="U258" s="116"/>
      <c r="V258" s="116"/>
      <c r="W258" s="116"/>
      <c r="X258" s="116"/>
    </row>
    <row r="259" s="51" customFormat="1" ht="20.1" hidden="1" customHeight="1" spans="1:24">
      <c r="A259" s="95"/>
      <c r="B259" s="96" t="s">
        <v>501</v>
      </c>
      <c r="C259" s="95" t="s">
        <v>190</v>
      </c>
      <c r="D259" s="98">
        <v>2</v>
      </c>
      <c r="E259" s="98"/>
      <c r="F259" s="98">
        <v>2</v>
      </c>
      <c r="G259" s="100" t="s">
        <v>159</v>
      </c>
      <c r="H259" s="137" t="s">
        <v>111</v>
      </c>
      <c r="I259" s="95"/>
      <c r="J259" s="100"/>
      <c r="K259" s="100"/>
      <c r="L259" s="100"/>
      <c r="M259" s="116"/>
      <c r="N259" s="116"/>
      <c r="O259" s="100"/>
      <c r="P259" s="116"/>
      <c r="Q259" s="116"/>
      <c r="R259" s="116"/>
      <c r="S259" s="116"/>
      <c r="T259" s="116"/>
      <c r="U259" s="116"/>
      <c r="V259" s="116"/>
      <c r="W259" s="116"/>
      <c r="X259" s="116"/>
    </row>
    <row r="260" s="51" customFormat="1" ht="19.05" customHeight="1" spans="1:24">
      <c r="A260" s="95"/>
      <c r="B260" s="96" t="s">
        <v>501</v>
      </c>
      <c r="C260" s="95" t="s">
        <v>190</v>
      </c>
      <c r="D260" s="98">
        <v>4</v>
      </c>
      <c r="E260" s="98"/>
      <c r="F260" s="98">
        <v>4</v>
      </c>
      <c r="G260" s="100" t="s">
        <v>505</v>
      </c>
      <c r="H260" s="137" t="s">
        <v>117</v>
      </c>
      <c r="I260" s="95"/>
      <c r="J260" s="100"/>
      <c r="K260" s="100"/>
      <c r="L260" s="100"/>
      <c r="M260" s="116"/>
      <c r="N260" s="116"/>
      <c r="O260" s="100"/>
      <c r="P260" s="113"/>
      <c r="Q260" s="113"/>
      <c r="R260" s="116"/>
      <c r="S260" s="116"/>
      <c r="T260" s="116"/>
      <c r="U260" s="116"/>
      <c r="V260" s="116"/>
      <c r="W260" s="116"/>
      <c r="X260" s="116"/>
    </row>
    <row r="261" ht="19.05" customHeight="1" spans="1:24">
      <c r="A261" s="85">
        <v>146</v>
      </c>
      <c r="B261" s="86" t="s">
        <v>508</v>
      </c>
      <c r="C261" s="85" t="s">
        <v>55</v>
      </c>
      <c r="D261" s="87">
        <f>+SUM(D262:D271)</f>
        <v>86</v>
      </c>
      <c r="E261" s="87"/>
      <c r="F261" s="87">
        <f>+SUM(F262:F271)</f>
        <v>86</v>
      </c>
      <c r="G261" s="100" t="s">
        <v>509</v>
      </c>
      <c r="H261" s="94" t="s">
        <v>355</v>
      </c>
      <c r="I261" s="85"/>
      <c r="J261" s="94"/>
      <c r="K261" s="112" t="s">
        <v>176</v>
      </c>
      <c r="L261" s="94" t="s">
        <v>58</v>
      </c>
      <c r="M261" s="113"/>
      <c r="N261" s="113"/>
      <c r="O261" s="94"/>
      <c r="P261" s="116"/>
      <c r="Q261" s="116"/>
      <c r="R261" s="113"/>
      <c r="S261" s="113"/>
      <c r="T261" s="113"/>
      <c r="U261" s="113"/>
      <c r="V261" s="113"/>
      <c r="W261" s="113"/>
      <c r="X261" s="113"/>
    </row>
    <row r="262" s="51" customFormat="1" ht="20.1" hidden="1" customHeight="1" spans="1:24">
      <c r="A262" s="95"/>
      <c r="B262" s="96" t="s">
        <v>508</v>
      </c>
      <c r="C262" s="95" t="s">
        <v>55</v>
      </c>
      <c r="D262" s="98">
        <v>7</v>
      </c>
      <c r="E262" s="98"/>
      <c r="F262" s="98">
        <v>7</v>
      </c>
      <c r="G262" s="100" t="s">
        <v>159</v>
      </c>
      <c r="H262" s="137" t="s">
        <v>105</v>
      </c>
      <c r="I262" s="95"/>
      <c r="J262" s="100"/>
      <c r="K262" s="100"/>
      <c r="L262" s="100"/>
      <c r="M262" s="116"/>
      <c r="N262" s="116"/>
      <c r="O262" s="100"/>
      <c r="P262" s="116"/>
      <c r="Q262" s="116"/>
      <c r="R262" s="116"/>
      <c r="S262" s="116"/>
      <c r="T262" s="116"/>
      <c r="U262" s="116"/>
      <c r="V262" s="116"/>
      <c r="W262" s="116"/>
      <c r="X262" s="116"/>
    </row>
    <row r="263" s="51" customFormat="1" ht="20.1" hidden="1" customHeight="1" spans="1:24">
      <c r="A263" s="95"/>
      <c r="B263" s="96" t="s">
        <v>508</v>
      </c>
      <c r="C263" s="95" t="s">
        <v>55</v>
      </c>
      <c r="D263" s="98">
        <v>19</v>
      </c>
      <c r="E263" s="98"/>
      <c r="F263" s="98">
        <v>19</v>
      </c>
      <c r="G263" s="100" t="s">
        <v>510</v>
      </c>
      <c r="H263" s="137" t="s">
        <v>76</v>
      </c>
      <c r="I263" s="95"/>
      <c r="J263" s="100"/>
      <c r="K263" s="100"/>
      <c r="L263" s="100"/>
      <c r="M263" s="116"/>
      <c r="N263" s="116"/>
      <c r="O263" s="100"/>
      <c r="P263" s="116"/>
      <c r="Q263" s="116"/>
      <c r="R263" s="116"/>
      <c r="S263" s="116"/>
      <c r="T263" s="116"/>
      <c r="U263" s="116"/>
      <c r="V263" s="116"/>
      <c r="W263" s="116"/>
      <c r="X263" s="116"/>
    </row>
    <row r="264" s="51" customFormat="1" ht="20.1" hidden="1" customHeight="1" spans="1:24">
      <c r="A264" s="95"/>
      <c r="B264" s="96" t="s">
        <v>508</v>
      </c>
      <c r="C264" s="95" t="s">
        <v>55</v>
      </c>
      <c r="D264" s="98">
        <v>12</v>
      </c>
      <c r="E264" s="98"/>
      <c r="F264" s="98">
        <v>12</v>
      </c>
      <c r="G264" s="100" t="s">
        <v>511</v>
      </c>
      <c r="H264" s="137" t="s">
        <v>168</v>
      </c>
      <c r="I264" s="95"/>
      <c r="J264" s="100"/>
      <c r="K264" s="100"/>
      <c r="L264" s="100"/>
      <c r="M264" s="116"/>
      <c r="N264" s="116"/>
      <c r="O264" s="100"/>
      <c r="P264" s="116"/>
      <c r="Q264" s="116"/>
      <c r="R264" s="116"/>
      <c r="S264" s="116"/>
      <c r="T264" s="116"/>
      <c r="U264" s="116"/>
      <c r="V264" s="116"/>
      <c r="W264" s="116"/>
      <c r="X264" s="116"/>
    </row>
    <row r="265" s="51" customFormat="1" ht="20.1" hidden="1" customHeight="1" spans="1:24">
      <c r="A265" s="95"/>
      <c r="B265" s="96" t="s">
        <v>508</v>
      </c>
      <c r="C265" s="95" t="s">
        <v>55</v>
      </c>
      <c r="D265" s="98">
        <v>5</v>
      </c>
      <c r="E265" s="98"/>
      <c r="F265" s="98">
        <v>5</v>
      </c>
      <c r="G265" s="100" t="s">
        <v>512</v>
      </c>
      <c r="H265" s="137" t="s">
        <v>70</v>
      </c>
      <c r="I265" s="95"/>
      <c r="J265" s="100"/>
      <c r="K265" s="100"/>
      <c r="L265" s="100"/>
      <c r="M265" s="116"/>
      <c r="N265" s="116"/>
      <c r="O265" s="100"/>
      <c r="P265" s="116"/>
      <c r="Q265" s="116"/>
      <c r="R265" s="116"/>
      <c r="S265" s="116"/>
      <c r="T265" s="116"/>
      <c r="U265" s="116"/>
      <c r="V265" s="116"/>
      <c r="W265" s="116"/>
      <c r="X265" s="116"/>
    </row>
    <row r="266" s="51" customFormat="1" ht="20.1" hidden="1" customHeight="1" spans="1:24">
      <c r="A266" s="95"/>
      <c r="B266" s="96" t="s">
        <v>508</v>
      </c>
      <c r="C266" s="95" t="s">
        <v>55</v>
      </c>
      <c r="D266" s="98">
        <v>13</v>
      </c>
      <c r="E266" s="98"/>
      <c r="F266" s="98">
        <v>13</v>
      </c>
      <c r="G266" s="100" t="s">
        <v>513</v>
      </c>
      <c r="H266" s="137" t="s">
        <v>73</v>
      </c>
      <c r="I266" s="95"/>
      <c r="J266" s="100"/>
      <c r="K266" s="100"/>
      <c r="L266" s="100"/>
      <c r="M266" s="116"/>
      <c r="N266" s="116"/>
      <c r="O266" s="100"/>
      <c r="P266" s="116"/>
      <c r="Q266" s="116"/>
      <c r="R266" s="116"/>
      <c r="S266" s="116"/>
      <c r="T266" s="116"/>
      <c r="U266" s="116"/>
      <c r="V266" s="116"/>
      <c r="W266" s="116"/>
      <c r="X266" s="116"/>
    </row>
    <row r="267" s="51" customFormat="1" ht="20.1" hidden="1" customHeight="1" spans="1:24">
      <c r="A267" s="95"/>
      <c r="B267" s="96" t="s">
        <v>508</v>
      </c>
      <c r="C267" s="95" t="s">
        <v>55</v>
      </c>
      <c r="D267" s="98">
        <v>4</v>
      </c>
      <c r="E267" s="98"/>
      <c r="F267" s="98">
        <v>4</v>
      </c>
      <c r="G267" s="100" t="s">
        <v>514</v>
      </c>
      <c r="H267" s="137" t="s">
        <v>56</v>
      </c>
      <c r="I267" s="95"/>
      <c r="J267" s="100"/>
      <c r="K267" s="100"/>
      <c r="L267" s="100"/>
      <c r="M267" s="116"/>
      <c r="N267" s="116"/>
      <c r="O267" s="100"/>
      <c r="P267" s="116"/>
      <c r="Q267" s="116"/>
      <c r="R267" s="116"/>
      <c r="S267" s="116"/>
      <c r="T267" s="116"/>
      <c r="U267" s="116"/>
      <c r="V267" s="116"/>
      <c r="W267" s="116"/>
      <c r="X267" s="116"/>
    </row>
    <row r="268" s="51" customFormat="1" ht="20.1" hidden="1" customHeight="1" spans="1:24">
      <c r="A268" s="95"/>
      <c r="B268" s="96" t="s">
        <v>508</v>
      </c>
      <c r="C268" s="95" t="s">
        <v>55</v>
      </c>
      <c r="D268" s="98">
        <v>16</v>
      </c>
      <c r="E268" s="98"/>
      <c r="F268" s="98">
        <v>16</v>
      </c>
      <c r="G268" s="100" t="s">
        <v>515</v>
      </c>
      <c r="H268" s="137" t="s">
        <v>82</v>
      </c>
      <c r="I268" s="95"/>
      <c r="J268" s="100"/>
      <c r="K268" s="100"/>
      <c r="L268" s="100"/>
      <c r="M268" s="116"/>
      <c r="N268" s="116"/>
      <c r="O268" s="100"/>
      <c r="P268" s="116"/>
      <c r="Q268" s="116"/>
      <c r="R268" s="116"/>
      <c r="S268" s="116"/>
      <c r="T268" s="116"/>
      <c r="U268" s="116"/>
      <c r="V268" s="116"/>
      <c r="W268" s="116"/>
      <c r="X268" s="116"/>
    </row>
    <row r="269" s="51" customFormat="1" ht="20.1" hidden="1" customHeight="1" spans="1:24">
      <c r="A269" s="95"/>
      <c r="B269" s="96" t="s">
        <v>508</v>
      </c>
      <c r="C269" s="95" t="s">
        <v>55</v>
      </c>
      <c r="D269" s="98">
        <v>4</v>
      </c>
      <c r="E269" s="98"/>
      <c r="F269" s="98">
        <v>4</v>
      </c>
      <c r="G269" s="100" t="s">
        <v>516</v>
      </c>
      <c r="H269" s="137" t="s">
        <v>297</v>
      </c>
      <c r="I269" s="95"/>
      <c r="J269" s="100"/>
      <c r="K269" s="100"/>
      <c r="L269" s="100"/>
      <c r="M269" s="116"/>
      <c r="N269" s="116"/>
      <c r="O269" s="100"/>
      <c r="P269" s="116"/>
      <c r="Q269" s="116"/>
      <c r="R269" s="116"/>
      <c r="S269" s="116"/>
      <c r="T269" s="116"/>
      <c r="U269" s="116"/>
      <c r="V269" s="116"/>
      <c r="W269" s="116"/>
      <c r="X269" s="116"/>
    </row>
    <row r="270" s="51" customFormat="1" ht="20.1" hidden="1" customHeight="1" spans="1:24">
      <c r="A270" s="95"/>
      <c r="B270" s="96" t="s">
        <v>508</v>
      </c>
      <c r="C270" s="95" t="s">
        <v>55</v>
      </c>
      <c r="D270" s="98">
        <v>4</v>
      </c>
      <c r="E270" s="98"/>
      <c r="F270" s="98">
        <v>4</v>
      </c>
      <c r="G270" s="100" t="s">
        <v>503</v>
      </c>
      <c r="H270" s="137" t="s">
        <v>111</v>
      </c>
      <c r="I270" s="95"/>
      <c r="J270" s="100"/>
      <c r="K270" s="100"/>
      <c r="L270" s="100"/>
      <c r="M270" s="116"/>
      <c r="N270" s="116"/>
      <c r="O270" s="100"/>
      <c r="P270" s="116"/>
      <c r="Q270" s="116"/>
      <c r="R270" s="116"/>
      <c r="S270" s="116"/>
      <c r="T270" s="116"/>
      <c r="U270" s="116"/>
      <c r="V270" s="116"/>
      <c r="W270" s="116"/>
      <c r="X270" s="116"/>
    </row>
    <row r="271" s="51" customFormat="1" ht="19.05" customHeight="1" spans="1:24">
      <c r="A271" s="95"/>
      <c r="B271" s="96" t="s">
        <v>508</v>
      </c>
      <c r="C271" s="95" t="s">
        <v>55</v>
      </c>
      <c r="D271" s="98">
        <v>2</v>
      </c>
      <c r="E271" s="98"/>
      <c r="F271" s="98">
        <v>2</v>
      </c>
      <c r="G271" s="100" t="s">
        <v>159</v>
      </c>
      <c r="H271" s="137" t="s">
        <v>117</v>
      </c>
      <c r="I271" s="95"/>
      <c r="J271" s="100"/>
      <c r="K271" s="100"/>
      <c r="L271" s="100"/>
      <c r="M271" s="116"/>
      <c r="N271" s="116"/>
      <c r="O271" s="100"/>
      <c r="P271" s="113"/>
      <c r="Q271" s="113"/>
      <c r="R271" s="116"/>
      <c r="S271" s="116"/>
      <c r="T271" s="116"/>
      <c r="U271" s="116"/>
      <c r="V271" s="116"/>
      <c r="W271" s="116"/>
      <c r="X271" s="116"/>
    </row>
    <row r="272" ht="19.05" customHeight="1" spans="1:24">
      <c r="A272" s="89" t="s">
        <v>195</v>
      </c>
      <c r="B272" s="90" t="s">
        <v>517</v>
      </c>
      <c r="C272" s="85"/>
      <c r="D272" s="87"/>
      <c r="E272" s="87"/>
      <c r="F272" s="87"/>
      <c r="G272" s="94"/>
      <c r="H272" s="94"/>
      <c r="I272" s="85"/>
      <c r="J272" s="94"/>
      <c r="K272" s="94"/>
      <c r="L272" s="94"/>
      <c r="M272" s="113"/>
      <c r="N272" s="113"/>
      <c r="O272" s="94"/>
      <c r="P272" s="113"/>
      <c r="Q272" s="113"/>
      <c r="R272" s="113"/>
      <c r="S272" s="113"/>
      <c r="T272" s="113"/>
      <c r="U272" s="113"/>
      <c r="V272" s="113"/>
      <c r="W272" s="113"/>
      <c r="X272" s="113"/>
    </row>
    <row r="273" ht="19.05" customHeight="1" spans="1:24">
      <c r="A273" s="85">
        <v>147</v>
      </c>
      <c r="B273" s="86" t="s">
        <v>517</v>
      </c>
      <c r="C273" s="85" t="s">
        <v>338</v>
      </c>
      <c r="D273" s="87">
        <f>+SUM(D274:D276)</f>
        <v>27</v>
      </c>
      <c r="E273" s="87"/>
      <c r="F273" s="87">
        <f>+SUM(F274:F276)</f>
        <v>27</v>
      </c>
      <c r="G273" s="100" t="s">
        <v>518</v>
      </c>
      <c r="H273" s="94" t="s">
        <v>519</v>
      </c>
      <c r="I273" s="85"/>
      <c r="J273" s="94"/>
      <c r="K273" s="112" t="s">
        <v>176</v>
      </c>
      <c r="L273" s="94" t="s">
        <v>58</v>
      </c>
      <c r="M273" s="113"/>
      <c r="N273" s="113"/>
      <c r="O273" s="94"/>
      <c r="P273" s="116"/>
      <c r="Q273" s="116"/>
      <c r="R273" s="113"/>
      <c r="S273" s="113"/>
      <c r="T273" s="113"/>
      <c r="U273" s="113"/>
      <c r="V273" s="113"/>
      <c r="W273" s="113"/>
      <c r="X273" s="113"/>
    </row>
    <row r="274" s="51" customFormat="1" ht="20.1" hidden="1" customHeight="1" spans="1:24">
      <c r="A274" s="95"/>
      <c r="B274" s="96" t="s">
        <v>520</v>
      </c>
      <c r="C274" s="95" t="s">
        <v>338</v>
      </c>
      <c r="D274" s="98">
        <v>20</v>
      </c>
      <c r="E274" s="98"/>
      <c r="F274" s="98">
        <v>20</v>
      </c>
      <c r="G274" s="100" t="s">
        <v>521</v>
      </c>
      <c r="H274" s="137" t="s">
        <v>297</v>
      </c>
      <c r="I274" s="95"/>
      <c r="J274" s="100"/>
      <c r="K274" s="100"/>
      <c r="L274" s="100"/>
      <c r="M274" s="116"/>
      <c r="N274" s="116"/>
      <c r="O274" s="100"/>
      <c r="P274" s="116"/>
      <c r="Q274" s="116"/>
      <c r="R274" s="116"/>
      <c r="S274" s="116"/>
      <c r="T274" s="116"/>
      <c r="U274" s="116"/>
      <c r="V274" s="116"/>
      <c r="W274" s="116"/>
      <c r="X274" s="116"/>
    </row>
    <row r="275" s="51" customFormat="1" ht="19.05" customHeight="1" spans="1:24">
      <c r="A275" s="95"/>
      <c r="B275" s="96" t="s">
        <v>517</v>
      </c>
      <c r="C275" s="95" t="s">
        <v>338</v>
      </c>
      <c r="D275" s="98">
        <v>5</v>
      </c>
      <c r="E275" s="98"/>
      <c r="F275" s="98">
        <v>5</v>
      </c>
      <c r="G275" s="100" t="s">
        <v>159</v>
      </c>
      <c r="H275" s="137" t="s">
        <v>117</v>
      </c>
      <c r="I275" s="95"/>
      <c r="J275" s="100"/>
      <c r="K275" s="100"/>
      <c r="L275" s="100"/>
      <c r="M275" s="116"/>
      <c r="N275" s="116"/>
      <c r="O275" s="100"/>
      <c r="P275" s="116"/>
      <c r="Q275" s="116"/>
      <c r="R275" s="116"/>
      <c r="S275" s="116"/>
      <c r="T275" s="116"/>
      <c r="U275" s="116"/>
      <c r="V275" s="116"/>
      <c r="W275" s="116"/>
      <c r="X275" s="116"/>
    </row>
    <row r="276" s="51" customFormat="1" ht="20.1" hidden="1" customHeight="1" spans="1:24">
      <c r="A276" s="95"/>
      <c r="B276" s="96" t="s">
        <v>517</v>
      </c>
      <c r="C276" s="95" t="s">
        <v>338</v>
      </c>
      <c r="D276" s="98">
        <v>2</v>
      </c>
      <c r="E276" s="98"/>
      <c r="F276" s="98">
        <v>2</v>
      </c>
      <c r="G276" s="100" t="s">
        <v>522</v>
      </c>
      <c r="H276" s="137" t="s">
        <v>82</v>
      </c>
      <c r="I276" s="95"/>
      <c r="J276" s="100"/>
      <c r="K276" s="100"/>
      <c r="L276" s="100"/>
      <c r="M276" s="116"/>
      <c r="N276" s="116"/>
      <c r="O276" s="100"/>
      <c r="P276" s="116"/>
      <c r="Q276" s="116"/>
      <c r="R276" s="116"/>
      <c r="S276" s="116"/>
      <c r="T276" s="116"/>
      <c r="U276" s="116"/>
      <c r="V276" s="116"/>
      <c r="W276" s="116"/>
      <c r="X276" s="116"/>
    </row>
    <row r="277" s="51" customFormat="1" ht="19.05" customHeight="1" spans="1:24">
      <c r="A277" s="89" t="s">
        <v>195</v>
      </c>
      <c r="B277" s="90" t="s">
        <v>484</v>
      </c>
      <c r="C277" s="95"/>
      <c r="D277" s="98"/>
      <c r="E277" s="98"/>
      <c r="F277" s="98"/>
      <c r="G277" s="100"/>
      <c r="H277" s="137"/>
      <c r="I277" s="95"/>
      <c r="J277" s="100"/>
      <c r="K277" s="100"/>
      <c r="L277" s="100"/>
      <c r="M277" s="116"/>
      <c r="N277" s="116"/>
      <c r="O277" s="100"/>
      <c r="P277" s="113"/>
      <c r="Q277" s="113"/>
      <c r="R277" s="116"/>
      <c r="S277" s="116"/>
      <c r="T277" s="116"/>
      <c r="U277" s="116"/>
      <c r="V277" s="116"/>
      <c r="W277" s="116"/>
      <c r="X277" s="116"/>
    </row>
    <row r="278" ht="25.05" customHeight="1" spans="1:24">
      <c r="A278" s="85">
        <v>148</v>
      </c>
      <c r="B278" s="86" t="s">
        <v>484</v>
      </c>
      <c r="C278" s="85" t="s">
        <v>486</v>
      </c>
      <c r="D278" s="87">
        <f>+SUM(D279:D286)</f>
        <v>40</v>
      </c>
      <c r="E278" s="87"/>
      <c r="F278" s="87">
        <f>+SUM(F279:F286)</f>
        <v>40</v>
      </c>
      <c r="G278" s="100" t="s">
        <v>523</v>
      </c>
      <c r="H278" s="94" t="s">
        <v>355</v>
      </c>
      <c r="I278" s="85"/>
      <c r="J278" s="94"/>
      <c r="K278" s="112" t="s">
        <v>176</v>
      </c>
      <c r="L278" s="94" t="s">
        <v>58</v>
      </c>
      <c r="M278" s="113"/>
      <c r="N278" s="113"/>
      <c r="O278" s="94"/>
      <c r="P278" s="116"/>
      <c r="Q278" s="116"/>
      <c r="R278" s="113"/>
      <c r="S278" s="113"/>
      <c r="T278" s="113"/>
      <c r="U278" s="113"/>
      <c r="V278" s="113"/>
      <c r="W278" s="113"/>
      <c r="X278" s="113"/>
    </row>
    <row r="279" s="51" customFormat="1" ht="19.05" customHeight="1" spans="1:24">
      <c r="A279" s="95"/>
      <c r="B279" s="96" t="s">
        <v>484</v>
      </c>
      <c r="C279" s="95" t="s">
        <v>486</v>
      </c>
      <c r="D279" s="98">
        <v>5</v>
      </c>
      <c r="E279" s="98"/>
      <c r="F279" s="98">
        <v>5</v>
      </c>
      <c r="G279" s="100" t="s">
        <v>159</v>
      </c>
      <c r="H279" s="137" t="s">
        <v>117</v>
      </c>
      <c r="I279" s="95"/>
      <c r="J279" s="100"/>
      <c r="K279" s="100"/>
      <c r="L279" s="100"/>
      <c r="M279" s="116"/>
      <c r="N279" s="116"/>
      <c r="O279" s="100"/>
      <c r="P279" s="116"/>
      <c r="Q279" s="116"/>
      <c r="R279" s="116"/>
      <c r="S279" s="116"/>
      <c r="T279" s="116"/>
      <c r="U279" s="116"/>
      <c r="V279" s="116"/>
      <c r="W279" s="116"/>
      <c r="X279" s="116"/>
    </row>
    <row r="280" s="51" customFormat="1" ht="20.1" hidden="1" customHeight="1" spans="1:24">
      <c r="A280" s="95"/>
      <c r="B280" s="96" t="s">
        <v>484</v>
      </c>
      <c r="C280" s="95" t="s">
        <v>486</v>
      </c>
      <c r="D280" s="98">
        <v>4</v>
      </c>
      <c r="E280" s="98"/>
      <c r="F280" s="98">
        <v>4</v>
      </c>
      <c r="G280" s="100" t="s">
        <v>524</v>
      </c>
      <c r="H280" s="137" t="s">
        <v>73</v>
      </c>
      <c r="I280" s="95"/>
      <c r="J280" s="100"/>
      <c r="K280" s="100"/>
      <c r="L280" s="100"/>
      <c r="M280" s="116"/>
      <c r="N280" s="116"/>
      <c r="O280" s="100"/>
      <c r="P280" s="116"/>
      <c r="Q280" s="116"/>
      <c r="R280" s="116"/>
      <c r="S280" s="116"/>
      <c r="T280" s="116"/>
      <c r="U280" s="116"/>
      <c r="V280" s="116"/>
      <c r="W280" s="116"/>
      <c r="X280" s="116"/>
    </row>
    <row r="281" s="51" customFormat="1" ht="20.1" hidden="1" customHeight="1" spans="1:24">
      <c r="A281" s="95"/>
      <c r="B281" s="96" t="s">
        <v>484</v>
      </c>
      <c r="C281" s="95" t="s">
        <v>486</v>
      </c>
      <c r="D281" s="98">
        <v>3</v>
      </c>
      <c r="E281" s="98"/>
      <c r="F281" s="98">
        <v>3</v>
      </c>
      <c r="G281" s="100" t="s">
        <v>525</v>
      </c>
      <c r="H281" s="137" t="s">
        <v>70</v>
      </c>
      <c r="I281" s="95"/>
      <c r="J281" s="100"/>
      <c r="K281" s="100"/>
      <c r="L281" s="100"/>
      <c r="M281" s="116"/>
      <c r="N281" s="116"/>
      <c r="O281" s="100"/>
      <c r="P281" s="116"/>
      <c r="Q281" s="116"/>
      <c r="R281" s="116"/>
      <c r="S281" s="116"/>
      <c r="T281" s="116"/>
      <c r="U281" s="116"/>
      <c r="V281" s="116"/>
      <c r="W281" s="116"/>
      <c r="X281" s="116"/>
    </row>
    <row r="282" s="51" customFormat="1" ht="20.1" hidden="1" customHeight="1" spans="1:24">
      <c r="A282" s="95"/>
      <c r="B282" s="96" t="s">
        <v>484</v>
      </c>
      <c r="C282" s="95" t="s">
        <v>486</v>
      </c>
      <c r="D282" s="98">
        <v>3</v>
      </c>
      <c r="E282" s="98"/>
      <c r="F282" s="98">
        <v>3</v>
      </c>
      <c r="G282" s="100" t="s">
        <v>525</v>
      </c>
      <c r="H282" s="137" t="s">
        <v>168</v>
      </c>
      <c r="I282" s="95"/>
      <c r="J282" s="100"/>
      <c r="K282" s="100"/>
      <c r="L282" s="100"/>
      <c r="M282" s="116"/>
      <c r="N282" s="116"/>
      <c r="O282" s="100"/>
      <c r="P282" s="116"/>
      <c r="Q282" s="116"/>
      <c r="R282" s="116"/>
      <c r="S282" s="116"/>
      <c r="T282" s="116"/>
      <c r="U282" s="116"/>
      <c r="V282" s="116"/>
      <c r="W282" s="116"/>
      <c r="X282" s="116"/>
    </row>
    <row r="283" s="51" customFormat="1" ht="20.1" hidden="1" customHeight="1" spans="1:24">
      <c r="A283" s="95"/>
      <c r="B283" s="96" t="s">
        <v>484</v>
      </c>
      <c r="C283" s="95" t="s">
        <v>486</v>
      </c>
      <c r="D283" s="98">
        <v>5</v>
      </c>
      <c r="E283" s="98"/>
      <c r="F283" s="98">
        <v>5</v>
      </c>
      <c r="G283" s="100" t="s">
        <v>159</v>
      </c>
      <c r="H283" s="137" t="s">
        <v>111</v>
      </c>
      <c r="I283" s="95"/>
      <c r="J283" s="100"/>
      <c r="K283" s="100"/>
      <c r="L283" s="100"/>
      <c r="M283" s="116"/>
      <c r="N283" s="116"/>
      <c r="O283" s="100"/>
      <c r="P283" s="116"/>
      <c r="Q283" s="116"/>
      <c r="R283" s="116"/>
      <c r="S283" s="116"/>
      <c r="T283" s="116"/>
      <c r="U283" s="116"/>
      <c r="V283" s="116"/>
      <c r="W283" s="116"/>
      <c r="X283" s="116"/>
    </row>
    <row r="284" s="51" customFormat="1" ht="28.95" hidden="1" customHeight="1" spans="1:24">
      <c r="A284" s="95"/>
      <c r="B284" s="96" t="s">
        <v>484</v>
      </c>
      <c r="C284" s="95" t="s">
        <v>486</v>
      </c>
      <c r="D284" s="98">
        <v>4</v>
      </c>
      <c r="E284" s="98"/>
      <c r="F284" s="98">
        <v>4</v>
      </c>
      <c r="G284" s="100" t="s">
        <v>526</v>
      </c>
      <c r="H284" s="137" t="s">
        <v>105</v>
      </c>
      <c r="I284" s="95"/>
      <c r="J284" s="100"/>
      <c r="K284" s="100"/>
      <c r="L284" s="100"/>
      <c r="M284" s="116"/>
      <c r="N284" s="116"/>
      <c r="O284" s="100"/>
      <c r="P284" s="116"/>
      <c r="Q284" s="116"/>
      <c r="R284" s="116"/>
      <c r="S284" s="116"/>
      <c r="T284" s="116"/>
      <c r="U284" s="116"/>
      <c r="V284" s="116"/>
      <c r="W284" s="116"/>
      <c r="X284" s="116"/>
    </row>
    <row r="285" s="51" customFormat="1" ht="20.1" hidden="1" customHeight="1" spans="1:24">
      <c r="A285" s="95"/>
      <c r="B285" s="96" t="s">
        <v>484</v>
      </c>
      <c r="C285" s="95" t="s">
        <v>486</v>
      </c>
      <c r="D285" s="98">
        <v>10</v>
      </c>
      <c r="E285" s="98"/>
      <c r="F285" s="98">
        <v>10</v>
      </c>
      <c r="G285" s="100" t="s">
        <v>527</v>
      </c>
      <c r="H285" s="137" t="s">
        <v>82</v>
      </c>
      <c r="I285" s="95"/>
      <c r="J285" s="100"/>
      <c r="K285" s="100"/>
      <c r="L285" s="100"/>
      <c r="M285" s="116"/>
      <c r="N285" s="116"/>
      <c r="O285" s="100"/>
      <c r="P285" s="116"/>
      <c r="Q285" s="116"/>
      <c r="R285" s="116"/>
      <c r="S285" s="116"/>
      <c r="T285" s="116"/>
      <c r="U285" s="116"/>
      <c r="V285" s="116"/>
      <c r="W285" s="116"/>
      <c r="X285" s="116"/>
    </row>
    <row r="286" s="51" customFormat="1" ht="20.1" hidden="1" customHeight="1" spans="1:24">
      <c r="A286" s="95"/>
      <c r="B286" s="96" t="s">
        <v>484</v>
      </c>
      <c r="C286" s="95" t="s">
        <v>486</v>
      </c>
      <c r="D286" s="98">
        <v>6</v>
      </c>
      <c r="E286" s="98"/>
      <c r="F286" s="98">
        <v>6</v>
      </c>
      <c r="G286" s="100" t="s">
        <v>528</v>
      </c>
      <c r="H286" s="137" t="s">
        <v>297</v>
      </c>
      <c r="I286" s="95"/>
      <c r="J286" s="100"/>
      <c r="K286" s="100"/>
      <c r="L286" s="100"/>
      <c r="M286" s="116"/>
      <c r="N286" s="116"/>
      <c r="O286" s="100"/>
      <c r="P286" s="113"/>
      <c r="Q286" s="113"/>
      <c r="R286" s="116"/>
      <c r="S286" s="116"/>
      <c r="T286" s="116"/>
      <c r="U286" s="116"/>
      <c r="V286" s="116"/>
      <c r="W286" s="116"/>
      <c r="X286" s="116"/>
    </row>
    <row r="287" ht="19.05" hidden="1" customHeight="1" spans="1:24">
      <c r="A287" s="89" t="s">
        <v>529</v>
      </c>
      <c r="B287" s="90" t="s">
        <v>530</v>
      </c>
      <c r="C287" s="85"/>
      <c r="D287" s="101"/>
      <c r="E287" s="101"/>
      <c r="F287" s="101"/>
      <c r="G287" s="91"/>
      <c r="H287" s="92"/>
      <c r="I287" s="92"/>
      <c r="J287" s="91"/>
      <c r="K287" s="92"/>
      <c r="L287" s="91"/>
      <c r="M287" s="113"/>
      <c r="N287" s="113"/>
      <c r="O287" s="94"/>
      <c r="P287" s="113"/>
      <c r="Q287" s="113"/>
      <c r="R287" s="113"/>
      <c r="S287" s="113"/>
      <c r="T287" s="113"/>
      <c r="U287" s="113"/>
      <c r="V287" s="113"/>
      <c r="W287" s="113"/>
      <c r="X287" s="113"/>
    </row>
    <row r="288" ht="30" hidden="1" customHeight="1" spans="1:24">
      <c r="A288" s="85">
        <v>149</v>
      </c>
      <c r="B288" s="103" t="s">
        <v>531</v>
      </c>
      <c r="C288" s="85" t="s">
        <v>131</v>
      </c>
      <c r="D288" s="87">
        <f t="shared" ref="D288:D295" si="7">E288+F288</f>
        <v>2.1</v>
      </c>
      <c r="E288" s="87"/>
      <c r="F288" s="87">
        <v>2.1</v>
      </c>
      <c r="G288" s="94" t="s">
        <v>532</v>
      </c>
      <c r="H288" s="94" t="s">
        <v>73</v>
      </c>
      <c r="I288" s="94"/>
      <c r="J288" s="94"/>
      <c r="K288" s="112" t="s">
        <v>83</v>
      </c>
      <c r="L288" s="94" t="s">
        <v>112</v>
      </c>
      <c r="M288" s="113"/>
      <c r="N288" s="113"/>
      <c r="O288" s="94"/>
      <c r="P288" s="113"/>
      <c r="Q288" s="113"/>
      <c r="R288" s="113"/>
      <c r="S288" s="113"/>
      <c r="T288" s="113"/>
      <c r="U288" s="113"/>
      <c r="V288" s="113"/>
      <c r="W288" s="113"/>
      <c r="X288" s="113"/>
    </row>
    <row r="289" ht="30" hidden="1" customHeight="1" spans="1:24">
      <c r="A289" s="85">
        <v>150</v>
      </c>
      <c r="B289" s="103" t="s">
        <v>533</v>
      </c>
      <c r="C289" s="85" t="s">
        <v>131</v>
      </c>
      <c r="D289" s="124">
        <f t="shared" si="7"/>
        <v>0.03</v>
      </c>
      <c r="E289" s="124"/>
      <c r="F289" s="124">
        <v>0.03</v>
      </c>
      <c r="G289" s="94" t="s">
        <v>190</v>
      </c>
      <c r="H289" s="94" t="s">
        <v>105</v>
      </c>
      <c r="I289" s="94"/>
      <c r="J289" s="94"/>
      <c r="K289" s="112" t="s">
        <v>83</v>
      </c>
      <c r="L289" s="94" t="s">
        <v>112</v>
      </c>
      <c r="M289" s="113"/>
      <c r="N289" s="113"/>
      <c r="O289" s="94"/>
      <c r="P289" s="113"/>
      <c r="Q289" s="113"/>
      <c r="R289" s="113"/>
      <c r="S289" s="113"/>
      <c r="T289" s="113"/>
      <c r="U289" s="113"/>
      <c r="V289" s="113"/>
      <c r="W289" s="113"/>
      <c r="X289" s="113"/>
    </row>
    <row r="290" ht="30" hidden="1" customHeight="1" spans="1:24">
      <c r="A290" s="85">
        <v>151</v>
      </c>
      <c r="B290" s="103" t="s">
        <v>533</v>
      </c>
      <c r="C290" s="85" t="s">
        <v>131</v>
      </c>
      <c r="D290" s="124">
        <f t="shared" si="7"/>
        <v>0.02</v>
      </c>
      <c r="E290" s="124"/>
      <c r="F290" s="124">
        <v>0.02</v>
      </c>
      <c r="G290" s="94" t="s">
        <v>190</v>
      </c>
      <c r="H290" s="94" t="s">
        <v>105</v>
      </c>
      <c r="I290" s="94"/>
      <c r="J290" s="94"/>
      <c r="K290" s="112" t="s">
        <v>83</v>
      </c>
      <c r="L290" s="94" t="s">
        <v>112</v>
      </c>
      <c r="M290" s="113"/>
      <c r="N290" s="113"/>
      <c r="O290" s="94"/>
      <c r="P290" s="113"/>
      <c r="Q290" s="113"/>
      <c r="R290" s="113"/>
      <c r="S290" s="113"/>
      <c r="T290" s="113"/>
      <c r="U290" s="113"/>
      <c r="V290" s="113"/>
      <c r="W290" s="113"/>
      <c r="X290" s="113"/>
    </row>
    <row r="291" ht="30" hidden="1" customHeight="1" spans="1:24">
      <c r="A291" s="85">
        <v>152</v>
      </c>
      <c r="B291" s="103" t="s">
        <v>534</v>
      </c>
      <c r="C291" s="85" t="s">
        <v>131</v>
      </c>
      <c r="D291" s="124">
        <f t="shared" si="7"/>
        <v>0.01</v>
      </c>
      <c r="E291" s="124"/>
      <c r="F291" s="124">
        <v>0.01</v>
      </c>
      <c r="G291" s="94" t="s">
        <v>190</v>
      </c>
      <c r="H291" s="88" t="s">
        <v>56</v>
      </c>
      <c r="I291" s="94"/>
      <c r="J291" s="94"/>
      <c r="K291" s="112" t="s">
        <v>83</v>
      </c>
      <c r="L291" s="94" t="s">
        <v>112</v>
      </c>
      <c r="M291" s="113"/>
      <c r="N291" s="113"/>
      <c r="O291" s="94"/>
      <c r="P291" s="113"/>
      <c r="Q291" s="113"/>
      <c r="R291" s="113"/>
      <c r="S291" s="113"/>
      <c r="T291" s="113"/>
      <c r="U291" s="113"/>
      <c r="V291" s="113"/>
      <c r="W291" s="113"/>
      <c r="X291" s="113"/>
    </row>
    <row r="292" ht="30" hidden="1" customHeight="1" spans="1:24">
      <c r="A292" s="85">
        <v>153</v>
      </c>
      <c r="B292" s="103" t="s">
        <v>535</v>
      </c>
      <c r="C292" s="85" t="s">
        <v>89</v>
      </c>
      <c r="D292" s="124">
        <f t="shared" si="7"/>
        <v>0.52</v>
      </c>
      <c r="E292" s="124"/>
      <c r="F292" s="124">
        <v>0.52</v>
      </c>
      <c r="G292" s="94" t="s">
        <v>190</v>
      </c>
      <c r="H292" s="94" t="s">
        <v>79</v>
      </c>
      <c r="I292" s="94"/>
      <c r="J292" s="94"/>
      <c r="K292" s="112" t="s">
        <v>83</v>
      </c>
      <c r="L292" s="94" t="s">
        <v>112</v>
      </c>
      <c r="M292" s="113"/>
      <c r="N292" s="113"/>
      <c r="O292" s="94"/>
      <c r="P292" s="113"/>
      <c r="Q292" s="113"/>
      <c r="R292" s="113"/>
      <c r="S292" s="113"/>
      <c r="T292" s="113"/>
      <c r="U292" s="113"/>
      <c r="V292" s="113"/>
      <c r="W292" s="113"/>
      <c r="X292" s="113"/>
    </row>
    <row r="293" ht="30" hidden="1" customHeight="1" spans="1:24">
      <c r="A293" s="85">
        <v>154</v>
      </c>
      <c r="B293" s="103" t="s">
        <v>536</v>
      </c>
      <c r="C293" s="85" t="s">
        <v>89</v>
      </c>
      <c r="D293" s="124">
        <f t="shared" si="7"/>
        <v>0.04</v>
      </c>
      <c r="E293" s="124"/>
      <c r="F293" s="124">
        <v>0.04</v>
      </c>
      <c r="G293" s="94" t="s">
        <v>270</v>
      </c>
      <c r="H293" s="88" t="s">
        <v>111</v>
      </c>
      <c r="I293" s="94"/>
      <c r="J293" s="94"/>
      <c r="K293" s="112" t="s">
        <v>83</v>
      </c>
      <c r="L293" s="94" t="s">
        <v>112</v>
      </c>
      <c r="M293" s="113"/>
      <c r="N293" s="113"/>
      <c r="O293" s="94"/>
      <c r="P293" s="113"/>
      <c r="Q293" s="113"/>
      <c r="R293" s="113"/>
      <c r="S293" s="113"/>
      <c r="T293" s="113"/>
      <c r="U293" s="113"/>
      <c r="V293" s="113"/>
      <c r="W293" s="113"/>
      <c r="X293" s="113"/>
    </row>
    <row r="294" ht="30" hidden="1" customHeight="1" spans="1:24">
      <c r="A294" s="85">
        <v>155</v>
      </c>
      <c r="B294" s="86" t="s">
        <v>537</v>
      </c>
      <c r="C294" s="85" t="s">
        <v>131</v>
      </c>
      <c r="D294" s="87">
        <f t="shared" si="7"/>
        <v>0.09</v>
      </c>
      <c r="E294" s="87"/>
      <c r="F294" s="87">
        <v>0.09</v>
      </c>
      <c r="G294" s="88" t="s">
        <v>538</v>
      </c>
      <c r="H294" s="88" t="s">
        <v>56</v>
      </c>
      <c r="I294" s="85" t="s">
        <v>539</v>
      </c>
      <c r="J294" s="94" t="s">
        <v>540</v>
      </c>
      <c r="K294" s="112" t="s">
        <v>83</v>
      </c>
      <c r="L294" s="94" t="s">
        <v>112</v>
      </c>
      <c r="M294" s="113"/>
      <c r="N294" s="113"/>
      <c r="O294" s="94"/>
      <c r="P294" s="113"/>
      <c r="Q294" s="113"/>
      <c r="R294" s="113"/>
      <c r="S294" s="113"/>
      <c r="T294" s="113"/>
      <c r="U294" s="113"/>
      <c r="V294" s="113"/>
      <c r="W294" s="113"/>
      <c r="X294" s="113"/>
    </row>
    <row r="295" ht="30" hidden="1" customHeight="1" spans="1:24">
      <c r="A295" s="85">
        <v>156</v>
      </c>
      <c r="B295" s="103" t="s">
        <v>541</v>
      </c>
      <c r="C295" s="85" t="s">
        <v>131</v>
      </c>
      <c r="D295" s="87">
        <f t="shared" si="7"/>
        <v>0.2</v>
      </c>
      <c r="E295" s="124"/>
      <c r="F295" s="87">
        <v>0.2</v>
      </c>
      <c r="G295" s="94" t="s">
        <v>159</v>
      </c>
      <c r="H295" s="88" t="s">
        <v>56</v>
      </c>
      <c r="I295" s="94"/>
      <c r="J295" s="114"/>
      <c r="K295" s="112" t="s">
        <v>83</v>
      </c>
      <c r="L295" s="94" t="s">
        <v>112</v>
      </c>
      <c r="M295" s="113"/>
      <c r="N295" s="113"/>
      <c r="O295" s="94"/>
      <c r="P295" s="113"/>
      <c r="Q295" s="113"/>
      <c r="R295" s="113"/>
      <c r="S295" s="113"/>
      <c r="T295" s="113"/>
      <c r="U295" s="113"/>
      <c r="V295" s="113"/>
      <c r="W295" s="113"/>
      <c r="X295" s="113"/>
    </row>
    <row r="296" ht="30" hidden="1" customHeight="1" spans="1:24">
      <c r="A296" s="85">
        <v>157</v>
      </c>
      <c r="B296" s="103" t="s">
        <v>542</v>
      </c>
      <c r="C296" s="85" t="s">
        <v>131</v>
      </c>
      <c r="D296" s="87">
        <v>0.58</v>
      </c>
      <c r="E296" s="124"/>
      <c r="F296" s="87">
        <v>0.58</v>
      </c>
      <c r="G296" s="94" t="s">
        <v>159</v>
      </c>
      <c r="H296" s="88" t="s">
        <v>70</v>
      </c>
      <c r="I296" s="94">
        <v>28</v>
      </c>
      <c r="J296" s="94" t="s">
        <v>543</v>
      </c>
      <c r="K296" s="112" t="s">
        <v>211</v>
      </c>
      <c r="L296" s="94" t="s">
        <v>66</v>
      </c>
      <c r="M296" s="113"/>
      <c r="N296" s="113"/>
      <c r="O296" s="94"/>
      <c r="P296" s="113"/>
      <c r="Q296" s="113"/>
      <c r="R296" s="113"/>
      <c r="S296" s="113"/>
      <c r="T296" s="113"/>
      <c r="U296" s="113"/>
      <c r="V296" s="113"/>
      <c r="W296" s="113"/>
      <c r="X296" s="113"/>
    </row>
    <row r="297" ht="30" hidden="1" customHeight="1" spans="1:24">
      <c r="A297" s="85">
        <v>158</v>
      </c>
      <c r="B297" s="103" t="s">
        <v>544</v>
      </c>
      <c r="C297" s="85" t="s">
        <v>131</v>
      </c>
      <c r="D297" s="139">
        <v>0.0036</v>
      </c>
      <c r="E297" s="124"/>
      <c r="F297" s="139">
        <v>0.0036</v>
      </c>
      <c r="G297" s="94" t="s">
        <v>261</v>
      </c>
      <c r="H297" s="88" t="s">
        <v>56</v>
      </c>
      <c r="I297" s="94"/>
      <c r="J297" s="94"/>
      <c r="K297" s="112" t="s">
        <v>545</v>
      </c>
      <c r="L297" s="94" t="s">
        <v>66</v>
      </c>
      <c r="M297" s="113"/>
      <c r="N297" s="113"/>
      <c r="O297" s="94"/>
      <c r="P297" s="113"/>
      <c r="Q297" s="113"/>
      <c r="R297" s="113"/>
      <c r="S297" s="113"/>
      <c r="T297" s="113"/>
      <c r="U297" s="113"/>
      <c r="V297" s="113"/>
      <c r="W297" s="113"/>
      <c r="X297" s="113"/>
    </row>
    <row r="298" ht="18.9" hidden="1" customHeight="1" spans="1:24">
      <c r="A298" s="85">
        <v>159</v>
      </c>
      <c r="B298" s="103" t="s">
        <v>546</v>
      </c>
      <c r="C298" s="85" t="s">
        <v>131</v>
      </c>
      <c r="D298" s="87">
        <v>0.01</v>
      </c>
      <c r="E298" s="124"/>
      <c r="F298" s="87">
        <v>0.01</v>
      </c>
      <c r="G298" s="94" t="s">
        <v>270</v>
      </c>
      <c r="H298" s="88" t="s">
        <v>56</v>
      </c>
      <c r="I298" s="94">
        <v>26</v>
      </c>
      <c r="J298" s="94">
        <v>176</v>
      </c>
      <c r="K298" s="112" t="s">
        <v>211</v>
      </c>
      <c r="L298" s="94" t="s">
        <v>66</v>
      </c>
      <c r="M298" s="113"/>
      <c r="N298" s="113"/>
      <c r="O298" s="94"/>
      <c r="P298" s="113"/>
      <c r="Q298" s="113"/>
      <c r="R298" s="113"/>
      <c r="S298" s="113"/>
      <c r="T298" s="113"/>
      <c r="U298" s="113"/>
      <c r="V298" s="113"/>
      <c r="W298" s="113"/>
      <c r="X298" s="113"/>
    </row>
    <row r="299" ht="18.9" hidden="1" customHeight="1" spans="1:24">
      <c r="A299" s="85">
        <v>160</v>
      </c>
      <c r="B299" s="103" t="s">
        <v>547</v>
      </c>
      <c r="C299" s="85" t="s">
        <v>89</v>
      </c>
      <c r="D299" s="87">
        <v>0.02</v>
      </c>
      <c r="E299" s="124"/>
      <c r="F299" s="87">
        <v>0.02</v>
      </c>
      <c r="G299" s="94" t="s">
        <v>55</v>
      </c>
      <c r="H299" s="88" t="s">
        <v>297</v>
      </c>
      <c r="I299" s="94">
        <v>33</v>
      </c>
      <c r="J299" s="94" t="s">
        <v>548</v>
      </c>
      <c r="K299" s="112" t="s">
        <v>211</v>
      </c>
      <c r="L299" s="94" t="s">
        <v>66</v>
      </c>
      <c r="M299" s="113"/>
      <c r="N299" s="113"/>
      <c r="O299" s="94"/>
      <c r="P299" s="113"/>
      <c r="Q299" s="113"/>
      <c r="R299" s="113"/>
      <c r="S299" s="113"/>
      <c r="T299" s="113"/>
      <c r="U299" s="113"/>
      <c r="V299" s="113"/>
      <c r="W299" s="113"/>
      <c r="X299" s="113"/>
    </row>
    <row r="300" ht="18.9" hidden="1" customHeight="1" spans="1:24">
      <c r="A300" s="85">
        <v>161</v>
      </c>
      <c r="B300" s="86" t="s">
        <v>549</v>
      </c>
      <c r="C300" s="85" t="s">
        <v>131</v>
      </c>
      <c r="D300" s="87">
        <v>0.019</v>
      </c>
      <c r="E300" s="87"/>
      <c r="F300" s="87">
        <v>0.019</v>
      </c>
      <c r="G300" s="104" t="s">
        <v>550</v>
      </c>
      <c r="H300" s="104" t="s">
        <v>56</v>
      </c>
      <c r="I300" s="94"/>
      <c r="J300" s="94"/>
      <c r="K300" s="112" t="s">
        <v>176</v>
      </c>
      <c r="L300" s="94" t="s">
        <v>58</v>
      </c>
      <c r="M300" s="113"/>
      <c r="N300" s="113"/>
      <c r="O300" s="94"/>
      <c r="P300" s="113"/>
      <c r="Q300" s="113"/>
      <c r="R300" s="113"/>
      <c r="S300" s="113"/>
      <c r="T300" s="113"/>
      <c r="U300" s="113"/>
      <c r="V300" s="113"/>
      <c r="W300" s="113"/>
      <c r="X300" s="113"/>
    </row>
    <row r="301" ht="30" hidden="1" customHeight="1" spans="1:24">
      <c r="A301" s="85">
        <v>162</v>
      </c>
      <c r="B301" s="86" t="s">
        <v>551</v>
      </c>
      <c r="C301" s="85" t="s">
        <v>131</v>
      </c>
      <c r="D301" s="87">
        <v>0.58496</v>
      </c>
      <c r="E301" s="87"/>
      <c r="F301" s="87">
        <v>0.58496</v>
      </c>
      <c r="G301" s="104" t="s">
        <v>203</v>
      </c>
      <c r="H301" s="104" t="s">
        <v>70</v>
      </c>
      <c r="I301" s="94">
        <v>28</v>
      </c>
      <c r="J301" s="94" t="s">
        <v>552</v>
      </c>
      <c r="K301" s="112" t="s">
        <v>176</v>
      </c>
      <c r="L301" s="94"/>
      <c r="M301" s="113"/>
      <c r="N301" s="113"/>
      <c r="O301" s="94"/>
      <c r="P301" s="113"/>
      <c r="Q301" s="113"/>
      <c r="R301" s="113"/>
      <c r="S301" s="113"/>
      <c r="T301" s="113"/>
      <c r="U301" s="113"/>
      <c r="V301" s="113"/>
      <c r="W301" s="113"/>
      <c r="X301" s="113"/>
    </row>
    <row r="302" ht="18.45" hidden="1" customHeight="1" spans="1:24">
      <c r="A302" s="85">
        <v>163</v>
      </c>
      <c r="B302" s="86" t="s">
        <v>553</v>
      </c>
      <c r="C302" s="85" t="s">
        <v>131</v>
      </c>
      <c r="D302" s="87">
        <v>0.04</v>
      </c>
      <c r="E302" s="87"/>
      <c r="F302" s="87">
        <v>0.04</v>
      </c>
      <c r="G302" s="104" t="s">
        <v>87</v>
      </c>
      <c r="H302" s="104" t="s">
        <v>73</v>
      </c>
      <c r="I302" s="94">
        <v>19</v>
      </c>
      <c r="J302" s="94" t="s">
        <v>554</v>
      </c>
      <c r="K302" s="112" t="s">
        <v>176</v>
      </c>
      <c r="L302" s="94"/>
      <c r="M302" s="113"/>
      <c r="N302" s="113"/>
      <c r="O302" s="94"/>
      <c r="P302" s="113"/>
      <c r="Q302" s="113"/>
      <c r="R302" s="113"/>
      <c r="S302" s="113"/>
      <c r="T302" s="113"/>
      <c r="U302" s="113"/>
      <c r="V302" s="113"/>
      <c r="W302" s="113"/>
      <c r="X302" s="113"/>
    </row>
    <row r="303" ht="18.45" hidden="1" customHeight="1" spans="1:24">
      <c r="A303" s="85">
        <v>164</v>
      </c>
      <c r="B303" s="86" t="s">
        <v>555</v>
      </c>
      <c r="C303" s="85" t="s">
        <v>89</v>
      </c>
      <c r="D303" s="87">
        <v>0.1</v>
      </c>
      <c r="E303" s="87"/>
      <c r="F303" s="87">
        <v>0.1</v>
      </c>
      <c r="G303" s="104" t="s">
        <v>265</v>
      </c>
      <c r="H303" s="104" t="s">
        <v>297</v>
      </c>
      <c r="I303" s="94">
        <v>37</v>
      </c>
      <c r="J303" s="94">
        <v>15</v>
      </c>
      <c r="K303" s="112" t="s">
        <v>176</v>
      </c>
      <c r="L303" s="94"/>
      <c r="M303" s="113"/>
      <c r="N303" s="113"/>
      <c r="O303" s="94"/>
      <c r="P303" s="113"/>
      <c r="Q303" s="113"/>
      <c r="R303" s="113"/>
      <c r="S303" s="113"/>
      <c r="T303" s="113"/>
      <c r="U303" s="113"/>
      <c r="V303" s="113"/>
      <c r="W303" s="113"/>
      <c r="X303" s="113"/>
    </row>
    <row r="304" ht="18.45" hidden="1" customHeight="1" spans="1:24">
      <c r="A304" s="85">
        <v>165</v>
      </c>
      <c r="B304" s="86" t="s">
        <v>556</v>
      </c>
      <c r="C304" s="85" t="s">
        <v>89</v>
      </c>
      <c r="D304" s="87">
        <v>0.012</v>
      </c>
      <c r="E304" s="87"/>
      <c r="F304" s="87">
        <v>0.012</v>
      </c>
      <c r="G304" s="104" t="s">
        <v>203</v>
      </c>
      <c r="H304" s="104" t="s">
        <v>111</v>
      </c>
      <c r="I304" s="94">
        <v>23</v>
      </c>
      <c r="J304" s="94">
        <v>78</v>
      </c>
      <c r="K304" s="112" t="s">
        <v>176</v>
      </c>
      <c r="L304" s="94"/>
      <c r="M304" s="113"/>
      <c r="N304" s="113"/>
      <c r="O304" s="94"/>
      <c r="P304" s="113"/>
      <c r="Q304" s="113"/>
      <c r="R304" s="113"/>
      <c r="S304" s="113"/>
      <c r="T304" s="113"/>
      <c r="U304" s="113"/>
      <c r="V304" s="113"/>
      <c r="W304" s="113"/>
      <c r="X304" s="113"/>
    </row>
    <row r="305" ht="19.05" customHeight="1" spans="1:24">
      <c r="A305" s="89" t="s">
        <v>557</v>
      </c>
      <c r="B305" s="90" t="s">
        <v>558</v>
      </c>
      <c r="C305" s="85"/>
      <c r="D305" s="87"/>
      <c r="E305" s="87"/>
      <c r="F305" s="87"/>
      <c r="G305" s="94"/>
      <c r="H305" s="94"/>
      <c r="I305" s="85"/>
      <c r="J305" s="94"/>
      <c r="K305" s="112"/>
      <c r="L305" s="94"/>
      <c r="M305" s="113"/>
      <c r="N305" s="113"/>
      <c r="O305" s="94"/>
      <c r="P305" s="113"/>
      <c r="Q305" s="113"/>
      <c r="R305" s="113"/>
      <c r="S305" s="113"/>
      <c r="T305" s="113"/>
      <c r="U305" s="113"/>
      <c r="V305" s="113"/>
      <c r="W305" s="113"/>
      <c r="X305" s="113"/>
    </row>
    <row r="306" ht="18.45" hidden="1" customHeight="1" spans="1:24">
      <c r="A306" s="85">
        <v>166</v>
      </c>
      <c r="B306" s="86" t="s">
        <v>559</v>
      </c>
      <c r="C306" s="85" t="s">
        <v>265</v>
      </c>
      <c r="D306" s="87">
        <v>0.0997</v>
      </c>
      <c r="E306" s="87"/>
      <c r="F306" s="87">
        <v>0.0997</v>
      </c>
      <c r="G306" s="94" t="s">
        <v>265</v>
      </c>
      <c r="H306" s="94" t="s">
        <v>82</v>
      </c>
      <c r="I306" s="85">
        <v>53</v>
      </c>
      <c r="J306" s="94" t="s">
        <v>560</v>
      </c>
      <c r="K306" s="112" t="s">
        <v>211</v>
      </c>
      <c r="L306" s="94" t="s">
        <v>66</v>
      </c>
      <c r="M306" s="113"/>
      <c r="N306" s="113"/>
      <c r="O306" s="94"/>
      <c r="P306" s="113"/>
      <c r="Q306" s="113"/>
      <c r="R306" s="113"/>
      <c r="S306" s="113"/>
      <c r="T306" s="113"/>
      <c r="U306" s="113"/>
      <c r="V306" s="113"/>
      <c r="W306" s="113"/>
      <c r="X306" s="113"/>
    </row>
    <row r="307" ht="18.45" hidden="1" customHeight="1" spans="1:24">
      <c r="A307" s="85">
        <v>167</v>
      </c>
      <c r="B307" s="86" t="s">
        <v>561</v>
      </c>
      <c r="C307" s="85" t="s">
        <v>265</v>
      </c>
      <c r="D307" s="87">
        <v>0.361</v>
      </c>
      <c r="E307" s="87"/>
      <c r="F307" s="87">
        <v>0.361</v>
      </c>
      <c r="G307" s="94" t="s">
        <v>265</v>
      </c>
      <c r="H307" s="94" t="s">
        <v>82</v>
      </c>
      <c r="I307" s="85">
        <v>14</v>
      </c>
      <c r="J307" s="94">
        <v>30</v>
      </c>
      <c r="K307" s="112" t="s">
        <v>211</v>
      </c>
      <c r="L307" s="94" t="s">
        <v>66</v>
      </c>
      <c r="M307" s="113"/>
      <c r="N307" s="113"/>
      <c r="O307" s="94"/>
      <c r="P307" s="113"/>
      <c r="Q307" s="113"/>
      <c r="R307" s="113"/>
      <c r="S307" s="113"/>
      <c r="T307" s="113"/>
      <c r="U307" s="113"/>
      <c r="V307" s="113"/>
      <c r="W307" s="113"/>
      <c r="X307" s="113"/>
    </row>
    <row r="308" ht="18.45" hidden="1" customHeight="1" spans="1:24">
      <c r="A308" s="85">
        <v>168</v>
      </c>
      <c r="B308" s="86" t="s">
        <v>562</v>
      </c>
      <c r="C308" s="85" t="s">
        <v>265</v>
      </c>
      <c r="D308" s="87">
        <v>0.0339</v>
      </c>
      <c r="E308" s="87"/>
      <c r="F308" s="87">
        <v>0.0339</v>
      </c>
      <c r="G308" s="94" t="s">
        <v>265</v>
      </c>
      <c r="H308" s="94" t="s">
        <v>82</v>
      </c>
      <c r="I308" s="85">
        <v>39</v>
      </c>
      <c r="J308" s="94" t="s">
        <v>563</v>
      </c>
      <c r="K308" s="112" t="s">
        <v>211</v>
      </c>
      <c r="L308" s="94" t="s">
        <v>66</v>
      </c>
      <c r="M308" s="113"/>
      <c r="N308" s="113"/>
      <c r="O308" s="94"/>
      <c r="P308" s="113"/>
      <c r="Q308" s="113"/>
      <c r="R308" s="113"/>
      <c r="S308" s="113"/>
      <c r="T308" s="113"/>
      <c r="U308" s="113"/>
      <c r="V308" s="113"/>
      <c r="W308" s="113"/>
      <c r="X308" s="113"/>
    </row>
    <row r="309" ht="18.45" hidden="1" customHeight="1" spans="1:24">
      <c r="A309" s="85">
        <v>169</v>
      </c>
      <c r="B309" s="86" t="s">
        <v>564</v>
      </c>
      <c r="C309" s="85" t="s">
        <v>265</v>
      </c>
      <c r="D309" s="87">
        <v>0.1</v>
      </c>
      <c r="E309" s="87"/>
      <c r="F309" s="87">
        <v>0.1</v>
      </c>
      <c r="G309" s="94" t="s">
        <v>265</v>
      </c>
      <c r="H309" s="94" t="s">
        <v>82</v>
      </c>
      <c r="I309" s="85">
        <v>23</v>
      </c>
      <c r="J309" s="94" t="s">
        <v>565</v>
      </c>
      <c r="K309" s="112" t="s">
        <v>211</v>
      </c>
      <c r="L309" s="94" t="s">
        <v>66</v>
      </c>
      <c r="M309" s="113"/>
      <c r="N309" s="113"/>
      <c r="O309" s="94"/>
      <c r="P309" s="113"/>
      <c r="Q309" s="113"/>
      <c r="R309" s="113"/>
      <c r="S309" s="113"/>
      <c r="T309" s="113"/>
      <c r="U309" s="113"/>
      <c r="V309" s="113"/>
      <c r="W309" s="113"/>
      <c r="X309" s="113"/>
    </row>
    <row r="310" ht="18.45" hidden="1" customHeight="1" spans="1:24">
      <c r="A310" s="85">
        <v>170</v>
      </c>
      <c r="B310" s="86" t="s">
        <v>566</v>
      </c>
      <c r="C310" s="85" t="s">
        <v>265</v>
      </c>
      <c r="D310" s="87">
        <v>0.0899</v>
      </c>
      <c r="E310" s="87"/>
      <c r="F310" s="87">
        <v>0.0899</v>
      </c>
      <c r="G310" s="94" t="s">
        <v>265</v>
      </c>
      <c r="H310" s="94" t="s">
        <v>82</v>
      </c>
      <c r="I310" s="85">
        <v>74</v>
      </c>
      <c r="J310" s="94">
        <v>198</v>
      </c>
      <c r="K310" s="112" t="s">
        <v>211</v>
      </c>
      <c r="L310" s="94" t="s">
        <v>66</v>
      </c>
      <c r="M310" s="113"/>
      <c r="N310" s="113"/>
      <c r="O310" s="94"/>
      <c r="P310" s="113"/>
      <c r="Q310" s="113"/>
      <c r="R310" s="113"/>
      <c r="S310" s="113"/>
      <c r="T310" s="113"/>
      <c r="U310" s="113"/>
      <c r="V310" s="113"/>
      <c r="W310" s="113"/>
      <c r="X310" s="113"/>
    </row>
    <row r="311" ht="18.45" hidden="1" customHeight="1" spans="1:24">
      <c r="A311" s="85">
        <v>171</v>
      </c>
      <c r="B311" s="86" t="s">
        <v>567</v>
      </c>
      <c r="C311" s="85" t="s">
        <v>265</v>
      </c>
      <c r="D311" s="87">
        <v>0.05</v>
      </c>
      <c r="E311" s="87"/>
      <c r="F311" s="87">
        <v>0.05</v>
      </c>
      <c r="G311" s="94" t="s">
        <v>265</v>
      </c>
      <c r="H311" s="94" t="s">
        <v>82</v>
      </c>
      <c r="I311" s="85">
        <v>66</v>
      </c>
      <c r="J311" s="94" t="s">
        <v>568</v>
      </c>
      <c r="K311" s="112" t="s">
        <v>211</v>
      </c>
      <c r="L311" s="94" t="s">
        <v>66</v>
      </c>
      <c r="M311" s="113"/>
      <c r="N311" s="113"/>
      <c r="O311" s="94"/>
      <c r="P311" s="113"/>
      <c r="Q311" s="113"/>
      <c r="R311" s="113"/>
      <c r="S311" s="113"/>
      <c r="T311" s="113"/>
      <c r="U311" s="113"/>
      <c r="V311" s="113"/>
      <c r="W311" s="113"/>
      <c r="X311" s="113"/>
    </row>
    <row r="312" ht="18.45" hidden="1" customHeight="1" spans="1:24">
      <c r="A312" s="85">
        <v>172</v>
      </c>
      <c r="B312" s="86" t="s">
        <v>569</v>
      </c>
      <c r="C312" s="85" t="s">
        <v>265</v>
      </c>
      <c r="D312" s="87">
        <v>0.6418</v>
      </c>
      <c r="E312" s="87"/>
      <c r="F312" s="87">
        <v>0.6418</v>
      </c>
      <c r="G312" s="94" t="s">
        <v>265</v>
      </c>
      <c r="H312" s="94" t="s">
        <v>82</v>
      </c>
      <c r="I312" s="85">
        <v>53</v>
      </c>
      <c r="J312" s="94" t="s">
        <v>570</v>
      </c>
      <c r="K312" s="112" t="s">
        <v>211</v>
      </c>
      <c r="L312" s="94" t="s">
        <v>66</v>
      </c>
      <c r="M312" s="113"/>
      <c r="N312" s="113"/>
      <c r="O312" s="94"/>
      <c r="P312" s="113"/>
      <c r="Q312" s="113"/>
      <c r="R312" s="113"/>
      <c r="S312" s="113"/>
      <c r="T312" s="113"/>
      <c r="U312" s="113"/>
      <c r="V312" s="113"/>
      <c r="W312" s="113"/>
      <c r="X312" s="113"/>
    </row>
    <row r="313" ht="18.45" hidden="1" customHeight="1" spans="1:24">
      <c r="A313" s="85">
        <v>173</v>
      </c>
      <c r="B313" s="86" t="s">
        <v>571</v>
      </c>
      <c r="C313" s="85" t="s">
        <v>250</v>
      </c>
      <c r="D313" s="87">
        <v>0.03</v>
      </c>
      <c r="E313" s="87"/>
      <c r="F313" s="87">
        <v>0.03</v>
      </c>
      <c r="G313" s="85" t="s">
        <v>250</v>
      </c>
      <c r="H313" s="94" t="s">
        <v>76</v>
      </c>
      <c r="I313" s="85">
        <v>36</v>
      </c>
      <c r="J313" s="94">
        <v>1285</v>
      </c>
      <c r="K313" s="112" t="s">
        <v>211</v>
      </c>
      <c r="L313" s="94" t="s">
        <v>66</v>
      </c>
      <c r="M313" s="113"/>
      <c r="N313" s="113"/>
      <c r="O313" s="94"/>
      <c r="P313" s="113"/>
      <c r="Q313" s="113"/>
      <c r="R313" s="113"/>
      <c r="S313" s="113"/>
      <c r="T313" s="113"/>
      <c r="U313" s="113"/>
      <c r="V313" s="113"/>
      <c r="W313" s="113"/>
      <c r="X313" s="113"/>
    </row>
    <row r="314" ht="30" hidden="1" customHeight="1" spans="1:24">
      <c r="A314" s="85">
        <v>174</v>
      </c>
      <c r="B314" s="86" t="s">
        <v>572</v>
      </c>
      <c r="C314" s="85" t="s">
        <v>250</v>
      </c>
      <c r="D314" s="87">
        <v>3.41</v>
      </c>
      <c r="E314" s="87"/>
      <c r="F314" s="87">
        <v>3.41</v>
      </c>
      <c r="G314" s="85" t="s">
        <v>250</v>
      </c>
      <c r="H314" s="94" t="s">
        <v>76</v>
      </c>
      <c r="I314" s="85">
        <v>34</v>
      </c>
      <c r="J314" s="94" t="s">
        <v>573</v>
      </c>
      <c r="K314" s="112" t="s">
        <v>574</v>
      </c>
      <c r="L314" s="94" t="s">
        <v>66</v>
      </c>
      <c r="M314" s="113"/>
      <c r="N314" s="113"/>
      <c r="O314" s="94"/>
      <c r="P314" s="113"/>
      <c r="Q314" s="113"/>
      <c r="R314" s="113"/>
      <c r="S314" s="113"/>
      <c r="T314" s="113"/>
      <c r="U314" s="113"/>
      <c r="V314" s="113"/>
      <c r="W314" s="113"/>
      <c r="X314" s="113"/>
    </row>
    <row r="315" ht="30" hidden="1" customHeight="1" spans="1:24">
      <c r="A315" s="85">
        <v>175</v>
      </c>
      <c r="B315" s="86" t="s">
        <v>575</v>
      </c>
      <c r="C315" s="85" t="s">
        <v>250</v>
      </c>
      <c r="D315" s="87">
        <v>6.61</v>
      </c>
      <c r="E315" s="87"/>
      <c r="F315" s="87">
        <v>6.61</v>
      </c>
      <c r="G315" s="85" t="s">
        <v>250</v>
      </c>
      <c r="H315" s="94" t="s">
        <v>297</v>
      </c>
      <c r="I315" s="85">
        <v>19</v>
      </c>
      <c r="J315" s="94">
        <v>523</v>
      </c>
      <c r="K315" s="112" t="s">
        <v>576</v>
      </c>
      <c r="L315" s="94" t="s">
        <v>66</v>
      </c>
      <c r="M315" s="113"/>
      <c r="N315" s="113"/>
      <c r="O315" s="94"/>
      <c r="P315" s="113"/>
      <c r="Q315" s="113"/>
      <c r="R315" s="113"/>
      <c r="S315" s="113"/>
      <c r="T315" s="113"/>
      <c r="U315" s="113"/>
      <c r="V315" s="113"/>
      <c r="W315" s="113"/>
      <c r="X315" s="113"/>
    </row>
    <row r="316" ht="30" hidden="1" customHeight="1" spans="1:24">
      <c r="A316" s="85">
        <v>176</v>
      </c>
      <c r="B316" s="86" t="s">
        <v>577</v>
      </c>
      <c r="C316" s="85" t="s">
        <v>250</v>
      </c>
      <c r="D316" s="87">
        <v>4.5</v>
      </c>
      <c r="E316" s="87"/>
      <c r="F316" s="87">
        <v>4.5</v>
      </c>
      <c r="G316" s="85" t="s">
        <v>250</v>
      </c>
      <c r="H316" s="94" t="s">
        <v>297</v>
      </c>
      <c r="I316" s="85" t="s">
        <v>578</v>
      </c>
      <c r="J316" s="94"/>
      <c r="K316" s="112" t="s">
        <v>579</v>
      </c>
      <c r="L316" s="94" t="s">
        <v>66</v>
      </c>
      <c r="M316" s="113"/>
      <c r="N316" s="113"/>
      <c r="O316" s="94"/>
      <c r="P316" s="113"/>
      <c r="Q316" s="113"/>
      <c r="R316" s="113"/>
      <c r="S316" s="113"/>
      <c r="T316" s="113"/>
      <c r="U316" s="113"/>
      <c r="V316" s="113"/>
      <c r="W316" s="113"/>
      <c r="X316" s="113"/>
    </row>
    <row r="317" ht="30" hidden="1" customHeight="1" spans="1:24">
      <c r="A317" s="85">
        <v>177</v>
      </c>
      <c r="B317" s="86" t="s">
        <v>580</v>
      </c>
      <c r="C317" s="85" t="s">
        <v>581</v>
      </c>
      <c r="D317" s="87">
        <v>0.198</v>
      </c>
      <c r="E317" s="87"/>
      <c r="F317" s="87">
        <v>0.198</v>
      </c>
      <c r="G317" s="94" t="s">
        <v>581</v>
      </c>
      <c r="H317" s="94" t="s">
        <v>297</v>
      </c>
      <c r="I317" s="85">
        <v>7</v>
      </c>
      <c r="J317" s="94">
        <v>274</v>
      </c>
      <c r="K317" s="112" t="s">
        <v>582</v>
      </c>
      <c r="L317" s="94" t="s">
        <v>66</v>
      </c>
      <c r="M317" s="113"/>
      <c r="N317" s="113"/>
      <c r="O317" s="94"/>
      <c r="P317" s="113"/>
      <c r="Q317" s="113"/>
      <c r="R317" s="113"/>
      <c r="S317" s="113"/>
      <c r="T317" s="113"/>
      <c r="U317" s="113"/>
      <c r="V317" s="113"/>
      <c r="W317" s="113"/>
      <c r="X317" s="113"/>
    </row>
    <row r="318" ht="30" hidden="1" customHeight="1" spans="1:24">
      <c r="A318" s="85">
        <v>178</v>
      </c>
      <c r="B318" s="86" t="s">
        <v>583</v>
      </c>
      <c r="C318" s="85" t="s">
        <v>584</v>
      </c>
      <c r="D318" s="87">
        <v>0.15</v>
      </c>
      <c r="E318" s="87"/>
      <c r="F318" s="87">
        <v>0.15</v>
      </c>
      <c r="G318" s="94" t="s">
        <v>584</v>
      </c>
      <c r="H318" s="94" t="s">
        <v>111</v>
      </c>
      <c r="I318" s="85" t="s">
        <v>585</v>
      </c>
      <c r="J318" s="94" t="s">
        <v>586</v>
      </c>
      <c r="K318" s="112" t="s">
        <v>587</v>
      </c>
      <c r="L318" s="94" t="s">
        <v>66</v>
      </c>
      <c r="M318" s="113"/>
      <c r="N318" s="113"/>
      <c r="O318" s="94"/>
      <c r="P318" s="113"/>
      <c r="Q318" s="113"/>
      <c r="R318" s="113"/>
      <c r="S318" s="113"/>
      <c r="T318" s="113"/>
      <c r="U318" s="113"/>
      <c r="V318" s="113"/>
      <c r="W318" s="113"/>
      <c r="X318" s="113"/>
    </row>
    <row r="319" ht="19.05" customHeight="1" spans="1:24">
      <c r="A319" s="140">
        <v>179</v>
      </c>
      <c r="B319" s="141" t="s">
        <v>588</v>
      </c>
      <c r="C319" s="140" t="s">
        <v>584</v>
      </c>
      <c r="D319" s="142">
        <v>0.31</v>
      </c>
      <c r="E319" s="142"/>
      <c r="F319" s="142">
        <v>0.31</v>
      </c>
      <c r="G319" s="143" t="s">
        <v>584</v>
      </c>
      <c r="H319" s="143" t="s">
        <v>117</v>
      </c>
      <c r="I319" s="140">
        <v>23</v>
      </c>
      <c r="J319" s="143" t="s">
        <v>589</v>
      </c>
      <c r="K319" s="145" t="s">
        <v>590</v>
      </c>
      <c r="L319" s="143" t="s">
        <v>66</v>
      </c>
      <c r="M319" s="146"/>
      <c r="N319" s="146"/>
      <c r="O319" s="143"/>
      <c r="P319" s="146"/>
      <c r="Q319" s="146"/>
      <c r="R319" s="146"/>
      <c r="S319" s="146"/>
      <c r="T319" s="146"/>
      <c r="U319" s="146"/>
      <c r="V319" s="146"/>
      <c r="W319" s="146"/>
      <c r="X319" s="146"/>
    </row>
    <row r="320" s="51" customFormat="1" ht="33.75" customHeight="1" spans="1:15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7"/>
      <c r="M320" s="147"/>
      <c r="O320" s="147"/>
    </row>
    <row r="321" spans="16:17">
      <c r="P321" s="53"/>
      <c r="Q321" s="53"/>
    </row>
    <row r="322" s="53" customFormat="1" spans="1:9">
      <c r="A322" s="54"/>
      <c r="B322" s="55"/>
      <c r="C322" s="54"/>
      <c r="D322" s="56"/>
      <c r="E322" s="56"/>
      <c r="F322" s="56"/>
      <c r="I322" s="54"/>
    </row>
    <row r="323" s="53" customFormat="1" spans="1:9">
      <c r="A323" s="54"/>
      <c r="B323" s="55"/>
      <c r="C323" s="54"/>
      <c r="D323" s="56"/>
      <c r="E323" s="56"/>
      <c r="F323" s="148"/>
      <c r="I323" s="54"/>
    </row>
    <row r="324" s="53" customFormat="1" spans="1:9">
      <c r="A324" s="54"/>
      <c r="B324" s="55"/>
      <c r="C324" s="54"/>
      <c r="D324" s="56"/>
      <c r="E324" s="56"/>
      <c r="F324" s="56"/>
      <c r="I324" s="54"/>
    </row>
    <row r="325" s="53" customFormat="1" spans="1:9">
      <c r="A325" s="54"/>
      <c r="B325" s="55"/>
      <c r="C325" s="54"/>
      <c r="D325" s="54"/>
      <c r="E325" s="56"/>
      <c r="F325" s="56"/>
      <c r="I325" s="54"/>
    </row>
    <row r="326" s="53" customFormat="1" spans="1:9">
      <c r="A326" s="54"/>
      <c r="B326" s="55"/>
      <c r="C326" s="54"/>
      <c r="D326" s="149"/>
      <c r="E326" s="56"/>
      <c r="F326" s="56"/>
      <c r="G326" s="56"/>
      <c r="I326" s="150"/>
    </row>
    <row r="327" s="53" customFormat="1" spans="1:9">
      <c r="A327" s="54"/>
      <c r="B327" s="55"/>
      <c r="C327" s="54"/>
      <c r="D327" s="54"/>
      <c r="E327" s="56"/>
      <c r="F327" s="150"/>
      <c r="I327" s="150"/>
    </row>
    <row r="328" s="53" customFormat="1" spans="1:9">
      <c r="A328" s="54"/>
      <c r="B328" s="55"/>
      <c r="C328" s="54"/>
      <c r="D328" s="54"/>
      <c r="E328" s="56"/>
      <c r="F328" s="150"/>
      <c r="I328" s="54"/>
    </row>
    <row r="329" s="53" customFormat="1" spans="1:9">
      <c r="A329" s="54"/>
      <c r="B329" s="55"/>
      <c r="C329" s="54"/>
      <c r="D329" s="54"/>
      <c r="E329" s="56"/>
      <c r="F329" s="151"/>
      <c r="I329" s="54"/>
    </row>
    <row r="330" s="53" customFormat="1" hidden="1" spans="1:9">
      <c r="A330" s="54"/>
      <c r="B330" s="55"/>
      <c r="C330" s="54"/>
      <c r="D330" s="56"/>
      <c r="E330" s="56"/>
      <c r="F330" s="56"/>
      <c r="I330" s="54"/>
    </row>
    <row r="331" s="53" customFormat="1" hidden="1" spans="1:9">
      <c r="A331" s="54"/>
      <c r="B331" s="55"/>
      <c r="C331" s="54"/>
      <c r="D331" s="54"/>
      <c r="E331" s="56"/>
      <c r="F331" s="150"/>
      <c r="I331" s="54"/>
    </row>
    <row r="332" s="53" customFormat="1" hidden="1" spans="1:9">
      <c r="A332" s="54"/>
      <c r="B332" s="55"/>
      <c r="C332" s="54"/>
      <c r="D332" s="54"/>
      <c r="E332" s="56"/>
      <c r="F332" s="56"/>
      <c r="I332" s="54"/>
    </row>
    <row r="333" s="53" customFormat="1" hidden="1" spans="1:9">
      <c r="A333" s="54"/>
      <c r="B333" s="55"/>
      <c r="C333" s="54"/>
      <c r="D333" s="149"/>
      <c r="E333" s="56"/>
      <c r="F333" s="151"/>
      <c r="I333" s="54"/>
    </row>
    <row r="334" s="53" customFormat="1" hidden="1" spans="1:9">
      <c r="A334" s="54"/>
      <c r="B334" s="55"/>
      <c r="C334" s="54"/>
      <c r="D334" s="56"/>
      <c r="E334" s="56"/>
      <c r="F334" s="56"/>
      <c r="I334" s="54"/>
    </row>
    <row r="335" s="53" customFormat="1" hidden="1" spans="1:9">
      <c r="A335" s="54"/>
      <c r="B335" s="55"/>
      <c r="C335" s="54"/>
      <c r="D335" s="56"/>
      <c r="E335" s="56"/>
      <c r="F335" s="56"/>
      <c r="I335" s="54"/>
    </row>
    <row r="336" s="53" customFormat="1" hidden="1" spans="1:9">
      <c r="A336" s="54"/>
      <c r="B336" s="55"/>
      <c r="C336" s="54"/>
      <c r="D336" s="56"/>
      <c r="E336" s="56"/>
      <c r="F336" s="56"/>
      <c r="I336" s="54"/>
    </row>
    <row r="337" s="53" customFormat="1" hidden="1" spans="1:9">
      <c r="A337" s="54"/>
      <c r="B337" s="55"/>
      <c r="C337" s="54"/>
      <c r="D337" s="54"/>
      <c r="E337" s="56"/>
      <c r="F337" s="150"/>
      <c r="I337" s="54"/>
    </row>
    <row r="338" s="53" customFormat="1" hidden="1" spans="1:9">
      <c r="A338" s="54"/>
      <c r="B338" s="55"/>
      <c r="C338" s="54"/>
      <c r="D338" s="54"/>
      <c r="E338" s="56"/>
      <c r="F338" s="56"/>
      <c r="I338" s="54"/>
    </row>
    <row r="339" s="53" customFormat="1" hidden="1" spans="1:9">
      <c r="A339" s="54"/>
      <c r="B339" s="55"/>
      <c r="C339" s="54"/>
      <c r="D339" s="56"/>
      <c r="E339" s="56"/>
      <c r="F339" s="56"/>
      <c r="I339" s="54"/>
    </row>
    <row r="340" s="53" customFormat="1" hidden="1" spans="1:9">
      <c r="A340" s="54"/>
      <c r="B340" s="55"/>
      <c r="C340" s="54"/>
      <c r="D340" s="56"/>
      <c r="E340" s="56"/>
      <c r="F340" s="56"/>
      <c r="I340" s="54"/>
    </row>
    <row r="341" s="53" customFormat="1" hidden="1" spans="1:17">
      <c r="A341" s="54"/>
      <c r="B341" s="55"/>
      <c r="C341" s="54"/>
      <c r="D341" s="56"/>
      <c r="E341" s="56"/>
      <c r="F341" s="56"/>
      <c r="I341" s="54"/>
      <c r="P341" s="55"/>
      <c r="Q341" s="55"/>
    </row>
    <row r="342" hidden="1"/>
    <row r="343" hidden="1"/>
    <row r="344" hidden="1"/>
    <row r="345" hidden="1"/>
    <row r="346" hidden="1"/>
    <row r="347" hidden="1" spans="6:6">
      <c r="F347" s="151"/>
    </row>
    <row r="348" hidden="1"/>
    <row r="349" hidden="1"/>
    <row r="352" hidden="1" spans="6:7">
      <c r="F352" s="151"/>
      <c r="G352" s="56"/>
    </row>
    <row r="355" hidden="1"/>
    <row r="356" hidden="1" spans="7:8">
      <c r="G356" s="53" t="s">
        <v>591</v>
      </c>
      <c r="H356" s="53">
        <v>6</v>
      </c>
    </row>
    <row r="357" hidden="1" spans="7:8">
      <c r="G357" s="53" t="s">
        <v>32</v>
      </c>
      <c r="H357" s="53">
        <v>5</v>
      </c>
    </row>
    <row r="358" hidden="1" spans="7:8">
      <c r="G358" s="53" t="s">
        <v>66</v>
      </c>
      <c r="H358" s="53">
        <v>153</v>
      </c>
    </row>
    <row r="359" hidden="1" spans="7:8">
      <c r="G359" s="53" t="s">
        <v>592</v>
      </c>
      <c r="H359" s="53">
        <v>25</v>
      </c>
    </row>
    <row r="360" hidden="1"/>
    <row r="361" hidden="1" spans="7:8">
      <c r="G361" s="53" t="s">
        <v>593</v>
      </c>
      <c r="H361" s="53">
        <f>+H358+H359</f>
        <v>178</v>
      </c>
    </row>
    <row r="362" hidden="1"/>
    <row r="363" hidden="1"/>
    <row r="364" hidden="1"/>
  </sheetData>
  <autoFilter ref="A13:X319">
    <filterColumn colId="7">
      <filters blank="1">
        <filter val="Các xã"/>
        <filter val="Các xã, phường"/>
        <filter val="(6)"/>
        <filter val="Phước Bình, Phước Chỉ"/>
        <filter val="Phước Chỉ"/>
        <filter val="Phước Chỉ, P. An Hòa, P. Gia Bình, P. Gia Lộc,  P. Lộc Hưng, Hưng Thuận, Đôn Thuận"/>
      </filters>
    </filterColumn>
    <extLst/>
  </autoFilter>
  <mergeCells count="27">
    <mergeCell ref="A1:B1"/>
    <mergeCell ref="A3:X3"/>
    <mergeCell ref="B6:P6"/>
    <mergeCell ref="B7:P7"/>
    <mergeCell ref="B8:P8"/>
    <mergeCell ref="B9:P9"/>
    <mergeCell ref="B10:P10"/>
    <mergeCell ref="B11:P11"/>
    <mergeCell ref="F13:G13"/>
    <mergeCell ref="I13:J13"/>
    <mergeCell ref="Q13:X13"/>
    <mergeCell ref="T14:X14"/>
    <mergeCell ref="A320:K320"/>
    <mergeCell ref="A13:A15"/>
    <mergeCell ref="B13:B15"/>
    <mergeCell ref="C13:C14"/>
    <mergeCell ref="D13:D14"/>
    <mergeCell ref="E13:E14"/>
    <mergeCell ref="H13:H15"/>
    <mergeCell ref="I14:I15"/>
    <mergeCell ref="J14:J15"/>
    <mergeCell ref="K13:K14"/>
    <mergeCell ref="L13:L14"/>
    <mergeCell ref="M13:M14"/>
    <mergeCell ref="Q14:Q15"/>
    <mergeCell ref="R14:R15"/>
    <mergeCell ref="S14:S15"/>
  </mergeCells>
  <printOptions horizontalCentered="1"/>
  <pageMargins left="0.3" right="0.3" top="0.7" bottom="0.3" header="0.3" footer="0.3"/>
  <pageSetup paperSize="9" scale="6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28"/>
  <sheetViews>
    <sheetView topLeftCell="A13" workbookViewId="0">
      <selection activeCell="J34" sqref="J34"/>
    </sheetView>
  </sheetViews>
  <sheetFormatPr defaultColWidth="9.11111111111111" defaultRowHeight="15.6"/>
  <cols>
    <col min="1" max="1" width="4.22222222222222" style="6" customWidth="1"/>
    <col min="2" max="2" width="16.1111111111111" style="7" customWidth="1"/>
    <col min="3" max="3" width="8.44444444444444" style="7" customWidth="1"/>
    <col min="4" max="4" width="8.88888888888889" style="7" customWidth="1"/>
    <col min="5" max="5" width="7.33333333333333" style="7" customWidth="1"/>
    <col min="6" max="6" width="7.11111111111111" style="7" customWidth="1"/>
    <col min="7" max="7" width="7" style="7" customWidth="1"/>
    <col min="8" max="8" width="6.88888888888889" style="7" customWidth="1"/>
    <col min="9" max="9" width="8.88888888888889" style="7" customWidth="1"/>
    <col min="10" max="10" width="6.88888888888889" style="7" customWidth="1"/>
    <col min="11" max="11" width="8.11111111111111" style="7" customWidth="1"/>
    <col min="12" max="12" width="8.44444444444444" style="7" customWidth="1"/>
    <col min="13" max="13" width="7.88888888888889" style="7" customWidth="1"/>
    <col min="14" max="14" width="8.11111111111111" style="7" customWidth="1"/>
    <col min="15" max="15" width="9.11111111111111" style="7"/>
    <col min="16" max="16" width="12.1111111111111" style="8" customWidth="1"/>
    <col min="17" max="17" width="8.44444444444444" style="8" customWidth="1"/>
    <col min="18" max="18" width="8.11111111111111" style="8" customWidth="1"/>
    <col min="19" max="19" width="7.88888888888889" style="8" customWidth="1"/>
    <col min="20" max="24" width="9.11111111111111" style="8"/>
    <col min="25" max="237" width="9.11111111111111" style="7"/>
    <col min="238" max="238" width="3" style="7" customWidth="1"/>
    <col min="239" max="239" width="14" style="7" customWidth="1"/>
    <col min="240" max="248" width="9.11111111111111" style="7" hidden="1" customWidth="1"/>
    <col min="249" max="249" width="7.55555555555556" style="7" customWidth="1"/>
    <col min="250" max="250" width="7.66666666666667" style="7" customWidth="1"/>
    <col min="251" max="251" width="7.33333333333333" style="7" customWidth="1"/>
    <col min="252" max="252" width="7.11111111111111" style="7" customWidth="1"/>
    <col min="253" max="253" width="7" style="7" customWidth="1"/>
    <col min="254" max="254" width="6.88888888888889" style="7" customWidth="1"/>
    <col min="255" max="255" width="8.88888888888889" style="7" customWidth="1"/>
    <col min="256" max="256" width="6.88888888888889" style="7" customWidth="1"/>
    <col min="257" max="257" width="8.11111111111111" style="7" customWidth="1"/>
    <col min="258" max="266" width="9.11111111111111" style="7" hidden="1" customWidth="1"/>
    <col min="267" max="267" width="8" style="7" customWidth="1"/>
    <col min="268" max="268" width="8.44444444444444" style="7" customWidth="1"/>
    <col min="269" max="269" width="7.88888888888889" style="7" customWidth="1"/>
    <col min="270" max="270" width="8.11111111111111" style="7" customWidth="1"/>
    <col min="271" max="271" width="9.11111111111111" style="7"/>
    <col min="272" max="272" width="7.55555555555556" style="7" customWidth="1"/>
    <col min="273" max="273" width="8.44444444444444" style="7" customWidth="1"/>
    <col min="274" max="274" width="8.11111111111111" style="7" customWidth="1"/>
    <col min="275" max="275" width="7.88888888888889" style="7" customWidth="1"/>
    <col min="276" max="493" width="9.11111111111111" style="7"/>
    <col min="494" max="494" width="3" style="7" customWidth="1"/>
    <col min="495" max="495" width="14" style="7" customWidth="1"/>
    <col min="496" max="504" width="9.11111111111111" style="7" hidden="1" customWidth="1"/>
    <col min="505" max="505" width="7.55555555555556" style="7" customWidth="1"/>
    <col min="506" max="506" width="7.66666666666667" style="7" customWidth="1"/>
    <col min="507" max="507" width="7.33333333333333" style="7" customWidth="1"/>
    <col min="508" max="508" width="7.11111111111111" style="7" customWidth="1"/>
    <col min="509" max="509" width="7" style="7" customWidth="1"/>
    <col min="510" max="510" width="6.88888888888889" style="7" customWidth="1"/>
    <col min="511" max="511" width="8.88888888888889" style="7" customWidth="1"/>
    <col min="512" max="512" width="6.88888888888889" style="7" customWidth="1"/>
    <col min="513" max="513" width="8.11111111111111" style="7" customWidth="1"/>
    <col min="514" max="522" width="9.11111111111111" style="7" hidden="1" customWidth="1"/>
    <col min="523" max="523" width="8" style="7" customWidth="1"/>
    <col min="524" max="524" width="8.44444444444444" style="7" customWidth="1"/>
    <col min="525" max="525" width="7.88888888888889" style="7" customWidth="1"/>
    <col min="526" max="526" width="8.11111111111111" style="7" customWidth="1"/>
    <col min="527" max="527" width="9.11111111111111" style="7"/>
    <col min="528" max="528" width="7.55555555555556" style="7" customWidth="1"/>
    <col min="529" max="529" width="8.44444444444444" style="7" customWidth="1"/>
    <col min="530" max="530" width="8.11111111111111" style="7" customWidth="1"/>
    <col min="531" max="531" width="7.88888888888889" style="7" customWidth="1"/>
    <col min="532" max="749" width="9.11111111111111" style="7"/>
    <col min="750" max="750" width="3" style="7" customWidth="1"/>
    <col min="751" max="751" width="14" style="7" customWidth="1"/>
    <col min="752" max="760" width="9.11111111111111" style="7" hidden="1" customWidth="1"/>
    <col min="761" max="761" width="7.55555555555556" style="7" customWidth="1"/>
    <col min="762" max="762" width="7.66666666666667" style="7" customWidth="1"/>
    <col min="763" max="763" width="7.33333333333333" style="7" customWidth="1"/>
    <col min="764" max="764" width="7.11111111111111" style="7" customWidth="1"/>
    <col min="765" max="765" width="7" style="7" customWidth="1"/>
    <col min="766" max="766" width="6.88888888888889" style="7" customWidth="1"/>
    <col min="767" max="767" width="8.88888888888889" style="7" customWidth="1"/>
    <col min="768" max="768" width="6.88888888888889" style="7" customWidth="1"/>
    <col min="769" max="769" width="8.11111111111111" style="7" customWidth="1"/>
    <col min="770" max="778" width="9.11111111111111" style="7" hidden="1" customWidth="1"/>
    <col min="779" max="779" width="8" style="7" customWidth="1"/>
    <col min="780" max="780" width="8.44444444444444" style="7" customWidth="1"/>
    <col min="781" max="781" width="7.88888888888889" style="7" customWidth="1"/>
    <col min="782" max="782" width="8.11111111111111" style="7" customWidth="1"/>
    <col min="783" max="783" width="9.11111111111111" style="7"/>
    <col min="784" max="784" width="7.55555555555556" style="7" customWidth="1"/>
    <col min="785" max="785" width="8.44444444444444" style="7" customWidth="1"/>
    <col min="786" max="786" width="8.11111111111111" style="7" customWidth="1"/>
    <col min="787" max="787" width="7.88888888888889" style="7" customWidth="1"/>
    <col min="788" max="1005" width="9.11111111111111" style="7"/>
    <col min="1006" max="1006" width="3" style="7" customWidth="1"/>
    <col min="1007" max="1007" width="14" style="7" customWidth="1"/>
    <col min="1008" max="1016" width="9.11111111111111" style="7" hidden="1" customWidth="1"/>
    <col min="1017" max="1017" width="7.55555555555556" style="7" customWidth="1"/>
    <col min="1018" max="1018" width="7.66666666666667" style="7" customWidth="1"/>
    <col min="1019" max="1019" width="7.33333333333333" style="7" customWidth="1"/>
    <col min="1020" max="1020" width="7.11111111111111" style="7" customWidth="1"/>
    <col min="1021" max="1021" width="7" style="7" customWidth="1"/>
    <col min="1022" max="1022" width="6.88888888888889" style="7" customWidth="1"/>
    <col min="1023" max="1023" width="8.88888888888889" style="7" customWidth="1"/>
    <col min="1024" max="1024" width="6.88888888888889" style="7" customWidth="1"/>
    <col min="1025" max="1025" width="8.11111111111111" style="7" customWidth="1"/>
    <col min="1026" max="1034" width="9.11111111111111" style="7" hidden="1" customWidth="1"/>
    <col min="1035" max="1035" width="8" style="7" customWidth="1"/>
    <col min="1036" max="1036" width="8.44444444444444" style="7" customWidth="1"/>
    <col min="1037" max="1037" width="7.88888888888889" style="7" customWidth="1"/>
    <col min="1038" max="1038" width="8.11111111111111" style="7" customWidth="1"/>
    <col min="1039" max="1039" width="9.11111111111111" style="7"/>
    <col min="1040" max="1040" width="7.55555555555556" style="7" customWidth="1"/>
    <col min="1041" max="1041" width="8.44444444444444" style="7" customWidth="1"/>
    <col min="1042" max="1042" width="8.11111111111111" style="7" customWidth="1"/>
    <col min="1043" max="1043" width="7.88888888888889" style="7" customWidth="1"/>
    <col min="1044" max="1261" width="9.11111111111111" style="7"/>
    <col min="1262" max="1262" width="3" style="7" customWidth="1"/>
    <col min="1263" max="1263" width="14" style="7" customWidth="1"/>
    <col min="1264" max="1272" width="9.11111111111111" style="7" hidden="1" customWidth="1"/>
    <col min="1273" max="1273" width="7.55555555555556" style="7" customWidth="1"/>
    <col min="1274" max="1274" width="7.66666666666667" style="7" customWidth="1"/>
    <col min="1275" max="1275" width="7.33333333333333" style="7" customWidth="1"/>
    <col min="1276" max="1276" width="7.11111111111111" style="7" customWidth="1"/>
    <col min="1277" max="1277" width="7" style="7" customWidth="1"/>
    <col min="1278" max="1278" width="6.88888888888889" style="7" customWidth="1"/>
    <col min="1279" max="1279" width="8.88888888888889" style="7" customWidth="1"/>
    <col min="1280" max="1280" width="6.88888888888889" style="7" customWidth="1"/>
    <col min="1281" max="1281" width="8.11111111111111" style="7" customWidth="1"/>
    <col min="1282" max="1290" width="9.11111111111111" style="7" hidden="1" customWidth="1"/>
    <col min="1291" max="1291" width="8" style="7" customWidth="1"/>
    <col min="1292" max="1292" width="8.44444444444444" style="7" customWidth="1"/>
    <col min="1293" max="1293" width="7.88888888888889" style="7" customWidth="1"/>
    <col min="1294" max="1294" width="8.11111111111111" style="7" customWidth="1"/>
    <col min="1295" max="1295" width="9.11111111111111" style="7"/>
    <col min="1296" max="1296" width="7.55555555555556" style="7" customWidth="1"/>
    <col min="1297" max="1297" width="8.44444444444444" style="7" customWidth="1"/>
    <col min="1298" max="1298" width="8.11111111111111" style="7" customWidth="1"/>
    <col min="1299" max="1299" width="7.88888888888889" style="7" customWidth="1"/>
    <col min="1300" max="1517" width="9.11111111111111" style="7"/>
    <col min="1518" max="1518" width="3" style="7" customWidth="1"/>
    <col min="1519" max="1519" width="14" style="7" customWidth="1"/>
    <col min="1520" max="1528" width="9.11111111111111" style="7" hidden="1" customWidth="1"/>
    <col min="1529" max="1529" width="7.55555555555556" style="7" customWidth="1"/>
    <col min="1530" max="1530" width="7.66666666666667" style="7" customWidth="1"/>
    <col min="1531" max="1531" width="7.33333333333333" style="7" customWidth="1"/>
    <col min="1532" max="1532" width="7.11111111111111" style="7" customWidth="1"/>
    <col min="1533" max="1533" width="7" style="7" customWidth="1"/>
    <col min="1534" max="1534" width="6.88888888888889" style="7" customWidth="1"/>
    <col min="1535" max="1535" width="8.88888888888889" style="7" customWidth="1"/>
    <col min="1536" max="1536" width="6.88888888888889" style="7" customWidth="1"/>
    <col min="1537" max="1537" width="8.11111111111111" style="7" customWidth="1"/>
    <col min="1538" max="1546" width="9.11111111111111" style="7" hidden="1" customWidth="1"/>
    <col min="1547" max="1547" width="8" style="7" customWidth="1"/>
    <col min="1548" max="1548" width="8.44444444444444" style="7" customWidth="1"/>
    <col min="1549" max="1549" width="7.88888888888889" style="7" customWidth="1"/>
    <col min="1550" max="1550" width="8.11111111111111" style="7" customWidth="1"/>
    <col min="1551" max="1551" width="9.11111111111111" style="7"/>
    <col min="1552" max="1552" width="7.55555555555556" style="7" customWidth="1"/>
    <col min="1553" max="1553" width="8.44444444444444" style="7" customWidth="1"/>
    <col min="1554" max="1554" width="8.11111111111111" style="7" customWidth="1"/>
    <col min="1555" max="1555" width="7.88888888888889" style="7" customWidth="1"/>
    <col min="1556" max="1773" width="9.11111111111111" style="7"/>
    <col min="1774" max="1774" width="3" style="7" customWidth="1"/>
    <col min="1775" max="1775" width="14" style="7" customWidth="1"/>
    <col min="1776" max="1784" width="9.11111111111111" style="7" hidden="1" customWidth="1"/>
    <col min="1785" max="1785" width="7.55555555555556" style="7" customWidth="1"/>
    <col min="1786" max="1786" width="7.66666666666667" style="7" customWidth="1"/>
    <col min="1787" max="1787" width="7.33333333333333" style="7" customWidth="1"/>
    <col min="1788" max="1788" width="7.11111111111111" style="7" customWidth="1"/>
    <col min="1789" max="1789" width="7" style="7" customWidth="1"/>
    <col min="1790" max="1790" width="6.88888888888889" style="7" customWidth="1"/>
    <col min="1791" max="1791" width="8.88888888888889" style="7" customWidth="1"/>
    <col min="1792" max="1792" width="6.88888888888889" style="7" customWidth="1"/>
    <col min="1793" max="1793" width="8.11111111111111" style="7" customWidth="1"/>
    <col min="1794" max="1802" width="9.11111111111111" style="7" hidden="1" customWidth="1"/>
    <col min="1803" max="1803" width="8" style="7" customWidth="1"/>
    <col min="1804" max="1804" width="8.44444444444444" style="7" customWidth="1"/>
    <col min="1805" max="1805" width="7.88888888888889" style="7" customWidth="1"/>
    <col min="1806" max="1806" width="8.11111111111111" style="7" customWidth="1"/>
    <col min="1807" max="1807" width="9.11111111111111" style="7"/>
    <col min="1808" max="1808" width="7.55555555555556" style="7" customWidth="1"/>
    <col min="1809" max="1809" width="8.44444444444444" style="7" customWidth="1"/>
    <col min="1810" max="1810" width="8.11111111111111" style="7" customWidth="1"/>
    <col min="1811" max="1811" width="7.88888888888889" style="7" customWidth="1"/>
    <col min="1812" max="2029" width="9.11111111111111" style="7"/>
    <col min="2030" max="2030" width="3" style="7" customWidth="1"/>
    <col min="2031" max="2031" width="14" style="7" customWidth="1"/>
    <col min="2032" max="2040" width="9.11111111111111" style="7" hidden="1" customWidth="1"/>
    <col min="2041" max="2041" width="7.55555555555556" style="7" customWidth="1"/>
    <col min="2042" max="2042" width="7.66666666666667" style="7" customWidth="1"/>
    <col min="2043" max="2043" width="7.33333333333333" style="7" customWidth="1"/>
    <col min="2044" max="2044" width="7.11111111111111" style="7" customWidth="1"/>
    <col min="2045" max="2045" width="7" style="7" customWidth="1"/>
    <col min="2046" max="2046" width="6.88888888888889" style="7" customWidth="1"/>
    <col min="2047" max="2047" width="8.88888888888889" style="7" customWidth="1"/>
    <col min="2048" max="2048" width="6.88888888888889" style="7" customWidth="1"/>
    <col min="2049" max="2049" width="8.11111111111111" style="7" customWidth="1"/>
    <col min="2050" max="2058" width="9.11111111111111" style="7" hidden="1" customWidth="1"/>
    <col min="2059" max="2059" width="8" style="7" customWidth="1"/>
    <col min="2060" max="2060" width="8.44444444444444" style="7" customWidth="1"/>
    <col min="2061" max="2061" width="7.88888888888889" style="7" customWidth="1"/>
    <col min="2062" max="2062" width="8.11111111111111" style="7" customWidth="1"/>
    <col min="2063" max="2063" width="9.11111111111111" style="7"/>
    <col min="2064" max="2064" width="7.55555555555556" style="7" customWidth="1"/>
    <col min="2065" max="2065" width="8.44444444444444" style="7" customWidth="1"/>
    <col min="2066" max="2066" width="8.11111111111111" style="7" customWidth="1"/>
    <col min="2067" max="2067" width="7.88888888888889" style="7" customWidth="1"/>
    <col min="2068" max="2285" width="9.11111111111111" style="7"/>
    <col min="2286" max="2286" width="3" style="7" customWidth="1"/>
    <col min="2287" max="2287" width="14" style="7" customWidth="1"/>
    <col min="2288" max="2296" width="9.11111111111111" style="7" hidden="1" customWidth="1"/>
    <col min="2297" max="2297" width="7.55555555555556" style="7" customWidth="1"/>
    <col min="2298" max="2298" width="7.66666666666667" style="7" customWidth="1"/>
    <col min="2299" max="2299" width="7.33333333333333" style="7" customWidth="1"/>
    <col min="2300" max="2300" width="7.11111111111111" style="7" customWidth="1"/>
    <col min="2301" max="2301" width="7" style="7" customWidth="1"/>
    <col min="2302" max="2302" width="6.88888888888889" style="7" customWidth="1"/>
    <col min="2303" max="2303" width="8.88888888888889" style="7" customWidth="1"/>
    <col min="2304" max="2304" width="6.88888888888889" style="7" customWidth="1"/>
    <col min="2305" max="2305" width="8.11111111111111" style="7" customWidth="1"/>
    <col min="2306" max="2314" width="9.11111111111111" style="7" hidden="1" customWidth="1"/>
    <col min="2315" max="2315" width="8" style="7" customWidth="1"/>
    <col min="2316" max="2316" width="8.44444444444444" style="7" customWidth="1"/>
    <col min="2317" max="2317" width="7.88888888888889" style="7" customWidth="1"/>
    <col min="2318" max="2318" width="8.11111111111111" style="7" customWidth="1"/>
    <col min="2319" max="2319" width="9.11111111111111" style="7"/>
    <col min="2320" max="2320" width="7.55555555555556" style="7" customWidth="1"/>
    <col min="2321" max="2321" width="8.44444444444444" style="7" customWidth="1"/>
    <col min="2322" max="2322" width="8.11111111111111" style="7" customWidth="1"/>
    <col min="2323" max="2323" width="7.88888888888889" style="7" customWidth="1"/>
    <col min="2324" max="2541" width="9.11111111111111" style="7"/>
    <col min="2542" max="2542" width="3" style="7" customWidth="1"/>
    <col min="2543" max="2543" width="14" style="7" customWidth="1"/>
    <col min="2544" max="2552" width="9.11111111111111" style="7" hidden="1" customWidth="1"/>
    <col min="2553" max="2553" width="7.55555555555556" style="7" customWidth="1"/>
    <col min="2554" max="2554" width="7.66666666666667" style="7" customWidth="1"/>
    <col min="2555" max="2555" width="7.33333333333333" style="7" customWidth="1"/>
    <col min="2556" max="2556" width="7.11111111111111" style="7" customWidth="1"/>
    <col min="2557" max="2557" width="7" style="7" customWidth="1"/>
    <col min="2558" max="2558" width="6.88888888888889" style="7" customWidth="1"/>
    <col min="2559" max="2559" width="8.88888888888889" style="7" customWidth="1"/>
    <col min="2560" max="2560" width="6.88888888888889" style="7" customWidth="1"/>
    <col min="2561" max="2561" width="8.11111111111111" style="7" customWidth="1"/>
    <col min="2562" max="2570" width="9.11111111111111" style="7" hidden="1" customWidth="1"/>
    <col min="2571" max="2571" width="8" style="7" customWidth="1"/>
    <col min="2572" max="2572" width="8.44444444444444" style="7" customWidth="1"/>
    <col min="2573" max="2573" width="7.88888888888889" style="7" customWidth="1"/>
    <col min="2574" max="2574" width="8.11111111111111" style="7" customWidth="1"/>
    <col min="2575" max="2575" width="9.11111111111111" style="7"/>
    <col min="2576" max="2576" width="7.55555555555556" style="7" customWidth="1"/>
    <col min="2577" max="2577" width="8.44444444444444" style="7" customWidth="1"/>
    <col min="2578" max="2578" width="8.11111111111111" style="7" customWidth="1"/>
    <col min="2579" max="2579" width="7.88888888888889" style="7" customWidth="1"/>
    <col min="2580" max="2797" width="9.11111111111111" style="7"/>
    <col min="2798" max="2798" width="3" style="7" customWidth="1"/>
    <col min="2799" max="2799" width="14" style="7" customWidth="1"/>
    <col min="2800" max="2808" width="9.11111111111111" style="7" hidden="1" customWidth="1"/>
    <col min="2809" max="2809" width="7.55555555555556" style="7" customWidth="1"/>
    <col min="2810" max="2810" width="7.66666666666667" style="7" customWidth="1"/>
    <col min="2811" max="2811" width="7.33333333333333" style="7" customWidth="1"/>
    <col min="2812" max="2812" width="7.11111111111111" style="7" customWidth="1"/>
    <col min="2813" max="2813" width="7" style="7" customWidth="1"/>
    <col min="2814" max="2814" width="6.88888888888889" style="7" customWidth="1"/>
    <col min="2815" max="2815" width="8.88888888888889" style="7" customWidth="1"/>
    <col min="2816" max="2816" width="6.88888888888889" style="7" customWidth="1"/>
    <col min="2817" max="2817" width="8.11111111111111" style="7" customWidth="1"/>
    <col min="2818" max="2826" width="9.11111111111111" style="7" hidden="1" customWidth="1"/>
    <col min="2827" max="2827" width="8" style="7" customWidth="1"/>
    <col min="2828" max="2828" width="8.44444444444444" style="7" customWidth="1"/>
    <col min="2829" max="2829" width="7.88888888888889" style="7" customWidth="1"/>
    <col min="2830" max="2830" width="8.11111111111111" style="7" customWidth="1"/>
    <col min="2831" max="2831" width="9.11111111111111" style="7"/>
    <col min="2832" max="2832" width="7.55555555555556" style="7" customWidth="1"/>
    <col min="2833" max="2833" width="8.44444444444444" style="7" customWidth="1"/>
    <col min="2834" max="2834" width="8.11111111111111" style="7" customWidth="1"/>
    <col min="2835" max="2835" width="7.88888888888889" style="7" customWidth="1"/>
    <col min="2836" max="3053" width="9.11111111111111" style="7"/>
    <col min="3054" max="3054" width="3" style="7" customWidth="1"/>
    <col min="3055" max="3055" width="14" style="7" customWidth="1"/>
    <col min="3056" max="3064" width="9.11111111111111" style="7" hidden="1" customWidth="1"/>
    <col min="3065" max="3065" width="7.55555555555556" style="7" customWidth="1"/>
    <col min="3066" max="3066" width="7.66666666666667" style="7" customWidth="1"/>
    <col min="3067" max="3067" width="7.33333333333333" style="7" customWidth="1"/>
    <col min="3068" max="3068" width="7.11111111111111" style="7" customWidth="1"/>
    <col min="3069" max="3069" width="7" style="7" customWidth="1"/>
    <col min="3070" max="3070" width="6.88888888888889" style="7" customWidth="1"/>
    <col min="3071" max="3071" width="8.88888888888889" style="7" customWidth="1"/>
    <col min="3072" max="3072" width="6.88888888888889" style="7" customWidth="1"/>
    <col min="3073" max="3073" width="8.11111111111111" style="7" customWidth="1"/>
    <col min="3074" max="3082" width="9.11111111111111" style="7" hidden="1" customWidth="1"/>
    <col min="3083" max="3083" width="8" style="7" customWidth="1"/>
    <col min="3084" max="3084" width="8.44444444444444" style="7" customWidth="1"/>
    <col min="3085" max="3085" width="7.88888888888889" style="7" customWidth="1"/>
    <col min="3086" max="3086" width="8.11111111111111" style="7" customWidth="1"/>
    <col min="3087" max="3087" width="9.11111111111111" style="7"/>
    <col min="3088" max="3088" width="7.55555555555556" style="7" customWidth="1"/>
    <col min="3089" max="3089" width="8.44444444444444" style="7" customWidth="1"/>
    <col min="3090" max="3090" width="8.11111111111111" style="7" customWidth="1"/>
    <col min="3091" max="3091" width="7.88888888888889" style="7" customWidth="1"/>
    <col min="3092" max="3309" width="9.11111111111111" style="7"/>
    <col min="3310" max="3310" width="3" style="7" customWidth="1"/>
    <col min="3311" max="3311" width="14" style="7" customWidth="1"/>
    <col min="3312" max="3320" width="9.11111111111111" style="7" hidden="1" customWidth="1"/>
    <col min="3321" max="3321" width="7.55555555555556" style="7" customWidth="1"/>
    <col min="3322" max="3322" width="7.66666666666667" style="7" customWidth="1"/>
    <col min="3323" max="3323" width="7.33333333333333" style="7" customWidth="1"/>
    <col min="3324" max="3324" width="7.11111111111111" style="7" customWidth="1"/>
    <col min="3325" max="3325" width="7" style="7" customWidth="1"/>
    <col min="3326" max="3326" width="6.88888888888889" style="7" customWidth="1"/>
    <col min="3327" max="3327" width="8.88888888888889" style="7" customWidth="1"/>
    <col min="3328" max="3328" width="6.88888888888889" style="7" customWidth="1"/>
    <col min="3329" max="3329" width="8.11111111111111" style="7" customWidth="1"/>
    <col min="3330" max="3338" width="9.11111111111111" style="7" hidden="1" customWidth="1"/>
    <col min="3339" max="3339" width="8" style="7" customWidth="1"/>
    <col min="3340" max="3340" width="8.44444444444444" style="7" customWidth="1"/>
    <col min="3341" max="3341" width="7.88888888888889" style="7" customWidth="1"/>
    <col min="3342" max="3342" width="8.11111111111111" style="7" customWidth="1"/>
    <col min="3343" max="3343" width="9.11111111111111" style="7"/>
    <col min="3344" max="3344" width="7.55555555555556" style="7" customWidth="1"/>
    <col min="3345" max="3345" width="8.44444444444444" style="7" customWidth="1"/>
    <col min="3346" max="3346" width="8.11111111111111" style="7" customWidth="1"/>
    <col min="3347" max="3347" width="7.88888888888889" style="7" customWidth="1"/>
    <col min="3348" max="3565" width="9.11111111111111" style="7"/>
    <col min="3566" max="3566" width="3" style="7" customWidth="1"/>
    <col min="3567" max="3567" width="14" style="7" customWidth="1"/>
    <col min="3568" max="3576" width="9.11111111111111" style="7" hidden="1" customWidth="1"/>
    <col min="3577" max="3577" width="7.55555555555556" style="7" customWidth="1"/>
    <col min="3578" max="3578" width="7.66666666666667" style="7" customWidth="1"/>
    <col min="3579" max="3579" width="7.33333333333333" style="7" customWidth="1"/>
    <col min="3580" max="3580" width="7.11111111111111" style="7" customWidth="1"/>
    <col min="3581" max="3581" width="7" style="7" customWidth="1"/>
    <col min="3582" max="3582" width="6.88888888888889" style="7" customWidth="1"/>
    <col min="3583" max="3583" width="8.88888888888889" style="7" customWidth="1"/>
    <col min="3584" max="3584" width="6.88888888888889" style="7" customWidth="1"/>
    <col min="3585" max="3585" width="8.11111111111111" style="7" customWidth="1"/>
    <col min="3586" max="3594" width="9.11111111111111" style="7" hidden="1" customWidth="1"/>
    <col min="3595" max="3595" width="8" style="7" customWidth="1"/>
    <col min="3596" max="3596" width="8.44444444444444" style="7" customWidth="1"/>
    <col min="3597" max="3597" width="7.88888888888889" style="7" customWidth="1"/>
    <col min="3598" max="3598" width="8.11111111111111" style="7" customWidth="1"/>
    <col min="3599" max="3599" width="9.11111111111111" style="7"/>
    <col min="3600" max="3600" width="7.55555555555556" style="7" customWidth="1"/>
    <col min="3601" max="3601" width="8.44444444444444" style="7" customWidth="1"/>
    <col min="3602" max="3602" width="8.11111111111111" style="7" customWidth="1"/>
    <col min="3603" max="3603" width="7.88888888888889" style="7" customWidth="1"/>
    <col min="3604" max="3821" width="9.11111111111111" style="7"/>
    <col min="3822" max="3822" width="3" style="7" customWidth="1"/>
    <col min="3823" max="3823" width="14" style="7" customWidth="1"/>
    <col min="3824" max="3832" width="9.11111111111111" style="7" hidden="1" customWidth="1"/>
    <col min="3833" max="3833" width="7.55555555555556" style="7" customWidth="1"/>
    <col min="3834" max="3834" width="7.66666666666667" style="7" customWidth="1"/>
    <col min="3835" max="3835" width="7.33333333333333" style="7" customWidth="1"/>
    <col min="3836" max="3836" width="7.11111111111111" style="7" customWidth="1"/>
    <col min="3837" max="3837" width="7" style="7" customWidth="1"/>
    <col min="3838" max="3838" width="6.88888888888889" style="7" customWidth="1"/>
    <col min="3839" max="3839" width="8.88888888888889" style="7" customWidth="1"/>
    <col min="3840" max="3840" width="6.88888888888889" style="7" customWidth="1"/>
    <col min="3841" max="3841" width="8.11111111111111" style="7" customWidth="1"/>
    <col min="3842" max="3850" width="9.11111111111111" style="7" hidden="1" customWidth="1"/>
    <col min="3851" max="3851" width="8" style="7" customWidth="1"/>
    <col min="3852" max="3852" width="8.44444444444444" style="7" customWidth="1"/>
    <col min="3853" max="3853" width="7.88888888888889" style="7" customWidth="1"/>
    <col min="3854" max="3854" width="8.11111111111111" style="7" customWidth="1"/>
    <col min="3855" max="3855" width="9.11111111111111" style="7"/>
    <col min="3856" max="3856" width="7.55555555555556" style="7" customWidth="1"/>
    <col min="3857" max="3857" width="8.44444444444444" style="7" customWidth="1"/>
    <col min="3858" max="3858" width="8.11111111111111" style="7" customWidth="1"/>
    <col min="3859" max="3859" width="7.88888888888889" style="7" customWidth="1"/>
    <col min="3860" max="4077" width="9.11111111111111" style="7"/>
    <col min="4078" max="4078" width="3" style="7" customWidth="1"/>
    <col min="4079" max="4079" width="14" style="7" customWidth="1"/>
    <col min="4080" max="4088" width="9.11111111111111" style="7" hidden="1" customWidth="1"/>
    <col min="4089" max="4089" width="7.55555555555556" style="7" customWidth="1"/>
    <col min="4090" max="4090" width="7.66666666666667" style="7" customWidth="1"/>
    <col min="4091" max="4091" width="7.33333333333333" style="7" customWidth="1"/>
    <col min="4092" max="4092" width="7.11111111111111" style="7" customWidth="1"/>
    <col min="4093" max="4093" width="7" style="7" customWidth="1"/>
    <col min="4094" max="4094" width="6.88888888888889" style="7" customWidth="1"/>
    <col min="4095" max="4095" width="8.88888888888889" style="7" customWidth="1"/>
    <col min="4096" max="4096" width="6.88888888888889" style="7" customWidth="1"/>
    <col min="4097" max="4097" width="8.11111111111111" style="7" customWidth="1"/>
    <col min="4098" max="4106" width="9.11111111111111" style="7" hidden="1" customWidth="1"/>
    <col min="4107" max="4107" width="8" style="7" customWidth="1"/>
    <col min="4108" max="4108" width="8.44444444444444" style="7" customWidth="1"/>
    <col min="4109" max="4109" width="7.88888888888889" style="7" customWidth="1"/>
    <col min="4110" max="4110" width="8.11111111111111" style="7" customWidth="1"/>
    <col min="4111" max="4111" width="9.11111111111111" style="7"/>
    <col min="4112" max="4112" width="7.55555555555556" style="7" customWidth="1"/>
    <col min="4113" max="4113" width="8.44444444444444" style="7" customWidth="1"/>
    <col min="4114" max="4114" width="8.11111111111111" style="7" customWidth="1"/>
    <col min="4115" max="4115" width="7.88888888888889" style="7" customWidth="1"/>
    <col min="4116" max="4333" width="9.11111111111111" style="7"/>
    <col min="4334" max="4334" width="3" style="7" customWidth="1"/>
    <col min="4335" max="4335" width="14" style="7" customWidth="1"/>
    <col min="4336" max="4344" width="9.11111111111111" style="7" hidden="1" customWidth="1"/>
    <col min="4345" max="4345" width="7.55555555555556" style="7" customWidth="1"/>
    <col min="4346" max="4346" width="7.66666666666667" style="7" customWidth="1"/>
    <col min="4347" max="4347" width="7.33333333333333" style="7" customWidth="1"/>
    <col min="4348" max="4348" width="7.11111111111111" style="7" customWidth="1"/>
    <col min="4349" max="4349" width="7" style="7" customWidth="1"/>
    <col min="4350" max="4350" width="6.88888888888889" style="7" customWidth="1"/>
    <col min="4351" max="4351" width="8.88888888888889" style="7" customWidth="1"/>
    <col min="4352" max="4352" width="6.88888888888889" style="7" customWidth="1"/>
    <col min="4353" max="4353" width="8.11111111111111" style="7" customWidth="1"/>
    <col min="4354" max="4362" width="9.11111111111111" style="7" hidden="1" customWidth="1"/>
    <col min="4363" max="4363" width="8" style="7" customWidth="1"/>
    <col min="4364" max="4364" width="8.44444444444444" style="7" customWidth="1"/>
    <col min="4365" max="4365" width="7.88888888888889" style="7" customWidth="1"/>
    <col min="4366" max="4366" width="8.11111111111111" style="7" customWidth="1"/>
    <col min="4367" max="4367" width="9.11111111111111" style="7"/>
    <col min="4368" max="4368" width="7.55555555555556" style="7" customWidth="1"/>
    <col min="4369" max="4369" width="8.44444444444444" style="7" customWidth="1"/>
    <col min="4370" max="4370" width="8.11111111111111" style="7" customWidth="1"/>
    <col min="4371" max="4371" width="7.88888888888889" style="7" customWidth="1"/>
    <col min="4372" max="4589" width="9.11111111111111" style="7"/>
    <col min="4590" max="4590" width="3" style="7" customWidth="1"/>
    <col min="4591" max="4591" width="14" style="7" customWidth="1"/>
    <col min="4592" max="4600" width="9.11111111111111" style="7" hidden="1" customWidth="1"/>
    <col min="4601" max="4601" width="7.55555555555556" style="7" customWidth="1"/>
    <col min="4602" max="4602" width="7.66666666666667" style="7" customWidth="1"/>
    <col min="4603" max="4603" width="7.33333333333333" style="7" customWidth="1"/>
    <col min="4604" max="4604" width="7.11111111111111" style="7" customWidth="1"/>
    <col min="4605" max="4605" width="7" style="7" customWidth="1"/>
    <col min="4606" max="4606" width="6.88888888888889" style="7" customWidth="1"/>
    <col min="4607" max="4607" width="8.88888888888889" style="7" customWidth="1"/>
    <col min="4608" max="4608" width="6.88888888888889" style="7" customWidth="1"/>
    <col min="4609" max="4609" width="8.11111111111111" style="7" customWidth="1"/>
    <col min="4610" max="4618" width="9.11111111111111" style="7" hidden="1" customWidth="1"/>
    <col min="4619" max="4619" width="8" style="7" customWidth="1"/>
    <col min="4620" max="4620" width="8.44444444444444" style="7" customWidth="1"/>
    <col min="4621" max="4621" width="7.88888888888889" style="7" customWidth="1"/>
    <col min="4622" max="4622" width="8.11111111111111" style="7" customWidth="1"/>
    <col min="4623" max="4623" width="9.11111111111111" style="7"/>
    <col min="4624" max="4624" width="7.55555555555556" style="7" customWidth="1"/>
    <col min="4625" max="4625" width="8.44444444444444" style="7" customWidth="1"/>
    <col min="4626" max="4626" width="8.11111111111111" style="7" customWidth="1"/>
    <col min="4627" max="4627" width="7.88888888888889" style="7" customWidth="1"/>
    <col min="4628" max="4845" width="9.11111111111111" style="7"/>
    <col min="4846" max="4846" width="3" style="7" customWidth="1"/>
    <col min="4847" max="4847" width="14" style="7" customWidth="1"/>
    <col min="4848" max="4856" width="9.11111111111111" style="7" hidden="1" customWidth="1"/>
    <col min="4857" max="4857" width="7.55555555555556" style="7" customWidth="1"/>
    <col min="4858" max="4858" width="7.66666666666667" style="7" customWidth="1"/>
    <col min="4859" max="4859" width="7.33333333333333" style="7" customWidth="1"/>
    <col min="4860" max="4860" width="7.11111111111111" style="7" customWidth="1"/>
    <col min="4861" max="4861" width="7" style="7" customWidth="1"/>
    <col min="4862" max="4862" width="6.88888888888889" style="7" customWidth="1"/>
    <col min="4863" max="4863" width="8.88888888888889" style="7" customWidth="1"/>
    <col min="4864" max="4864" width="6.88888888888889" style="7" customWidth="1"/>
    <col min="4865" max="4865" width="8.11111111111111" style="7" customWidth="1"/>
    <col min="4866" max="4874" width="9.11111111111111" style="7" hidden="1" customWidth="1"/>
    <col min="4875" max="4875" width="8" style="7" customWidth="1"/>
    <col min="4876" max="4876" width="8.44444444444444" style="7" customWidth="1"/>
    <col min="4877" max="4877" width="7.88888888888889" style="7" customWidth="1"/>
    <col min="4878" max="4878" width="8.11111111111111" style="7" customWidth="1"/>
    <col min="4879" max="4879" width="9.11111111111111" style="7"/>
    <col min="4880" max="4880" width="7.55555555555556" style="7" customWidth="1"/>
    <col min="4881" max="4881" width="8.44444444444444" style="7" customWidth="1"/>
    <col min="4882" max="4882" width="8.11111111111111" style="7" customWidth="1"/>
    <col min="4883" max="4883" width="7.88888888888889" style="7" customWidth="1"/>
    <col min="4884" max="5101" width="9.11111111111111" style="7"/>
    <col min="5102" max="5102" width="3" style="7" customWidth="1"/>
    <col min="5103" max="5103" width="14" style="7" customWidth="1"/>
    <col min="5104" max="5112" width="9.11111111111111" style="7" hidden="1" customWidth="1"/>
    <col min="5113" max="5113" width="7.55555555555556" style="7" customWidth="1"/>
    <col min="5114" max="5114" width="7.66666666666667" style="7" customWidth="1"/>
    <col min="5115" max="5115" width="7.33333333333333" style="7" customWidth="1"/>
    <col min="5116" max="5116" width="7.11111111111111" style="7" customWidth="1"/>
    <col min="5117" max="5117" width="7" style="7" customWidth="1"/>
    <col min="5118" max="5118" width="6.88888888888889" style="7" customWidth="1"/>
    <col min="5119" max="5119" width="8.88888888888889" style="7" customWidth="1"/>
    <col min="5120" max="5120" width="6.88888888888889" style="7" customWidth="1"/>
    <col min="5121" max="5121" width="8.11111111111111" style="7" customWidth="1"/>
    <col min="5122" max="5130" width="9.11111111111111" style="7" hidden="1" customWidth="1"/>
    <col min="5131" max="5131" width="8" style="7" customWidth="1"/>
    <col min="5132" max="5132" width="8.44444444444444" style="7" customWidth="1"/>
    <col min="5133" max="5133" width="7.88888888888889" style="7" customWidth="1"/>
    <col min="5134" max="5134" width="8.11111111111111" style="7" customWidth="1"/>
    <col min="5135" max="5135" width="9.11111111111111" style="7"/>
    <col min="5136" max="5136" width="7.55555555555556" style="7" customWidth="1"/>
    <col min="5137" max="5137" width="8.44444444444444" style="7" customWidth="1"/>
    <col min="5138" max="5138" width="8.11111111111111" style="7" customWidth="1"/>
    <col min="5139" max="5139" width="7.88888888888889" style="7" customWidth="1"/>
    <col min="5140" max="5357" width="9.11111111111111" style="7"/>
    <col min="5358" max="5358" width="3" style="7" customWidth="1"/>
    <col min="5359" max="5359" width="14" style="7" customWidth="1"/>
    <col min="5360" max="5368" width="9.11111111111111" style="7" hidden="1" customWidth="1"/>
    <col min="5369" max="5369" width="7.55555555555556" style="7" customWidth="1"/>
    <col min="5370" max="5370" width="7.66666666666667" style="7" customWidth="1"/>
    <col min="5371" max="5371" width="7.33333333333333" style="7" customWidth="1"/>
    <col min="5372" max="5372" width="7.11111111111111" style="7" customWidth="1"/>
    <col min="5373" max="5373" width="7" style="7" customWidth="1"/>
    <col min="5374" max="5374" width="6.88888888888889" style="7" customWidth="1"/>
    <col min="5375" max="5375" width="8.88888888888889" style="7" customWidth="1"/>
    <col min="5376" max="5376" width="6.88888888888889" style="7" customWidth="1"/>
    <col min="5377" max="5377" width="8.11111111111111" style="7" customWidth="1"/>
    <col min="5378" max="5386" width="9.11111111111111" style="7" hidden="1" customWidth="1"/>
    <col min="5387" max="5387" width="8" style="7" customWidth="1"/>
    <col min="5388" max="5388" width="8.44444444444444" style="7" customWidth="1"/>
    <col min="5389" max="5389" width="7.88888888888889" style="7" customWidth="1"/>
    <col min="5390" max="5390" width="8.11111111111111" style="7" customWidth="1"/>
    <col min="5391" max="5391" width="9.11111111111111" style="7"/>
    <col min="5392" max="5392" width="7.55555555555556" style="7" customWidth="1"/>
    <col min="5393" max="5393" width="8.44444444444444" style="7" customWidth="1"/>
    <col min="5394" max="5394" width="8.11111111111111" style="7" customWidth="1"/>
    <col min="5395" max="5395" width="7.88888888888889" style="7" customWidth="1"/>
    <col min="5396" max="5613" width="9.11111111111111" style="7"/>
    <col min="5614" max="5614" width="3" style="7" customWidth="1"/>
    <col min="5615" max="5615" width="14" style="7" customWidth="1"/>
    <col min="5616" max="5624" width="9.11111111111111" style="7" hidden="1" customWidth="1"/>
    <col min="5625" max="5625" width="7.55555555555556" style="7" customWidth="1"/>
    <col min="5626" max="5626" width="7.66666666666667" style="7" customWidth="1"/>
    <col min="5627" max="5627" width="7.33333333333333" style="7" customWidth="1"/>
    <col min="5628" max="5628" width="7.11111111111111" style="7" customWidth="1"/>
    <col min="5629" max="5629" width="7" style="7" customWidth="1"/>
    <col min="5630" max="5630" width="6.88888888888889" style="7" customWidth="1"/>
    <col min="5631" max="5631" width="8.88888888888889" style="7" customWidth="1"/>
    <col min="5632" max="5632" width="6.88888888888889" style="7" customWidth="1"/>
    <col min="5633" max="5633" width="8.11111111111111" style="7" customWidth="1"/>
    <col min="5634" max="5642" width="9.11111111111111" style="7" hidden="1" customWidth="1"/>
    <col min="5643" max="5643" width="8" style="7" customWidth="1"/>
    <col min="5644" max="5644" width="8.44444444444444" style="7" customWidth="1"/>
    <col min="5645" max="5645" width="7.88888888888889" style="7" customWidth="1"/>
    <col min="5646" max="5646" width="8.11111111111111" style="7" customWidth="1"/>
    <col min="5647" max="5647" width="9.11111111111111" style="7"/>
    <col min="5648" max="5648" width="7.55555555555556" style="7" customWidth="1"/>
    <col min="5649" max="5649" width="8.44444444444444" style="7" customWidth="1"/>
    <col min="5650" max="5650" width="8.11111111111111" style="7" customWidth="1"/>
    <col min="5651" max="5651" width="7.88888888888889" style="7" customWidth="1"/>
    <col min="5652" max="5869" width="9.11111111111111" style="7"/>
    <col min="5870" max="5870" width="3" style="7" customWidth="1"/>
    <col min="5871" max="5871" width="14" style="7" customWidth="1"/>
    <col min="5872" max="5880" width="9.11111111111111" style="7" hidden="1" customWidth="1"/>
    <col min="5881" max="5881" width="7.55555555555556" style="7" customWidth="1"/>
    <col min="5882" max="5882" width="7.66666666666667" style="7" customWidth="1"/>
    <col min="5883" max="5883" width="7.33333333333333" style="7" customWidth="1"/>
    <col min="5884" max="5884" width="7.11111111111111" style="7" customWidth="1"/>
    <col min="5885" max="5885" width="7" style="7" customWidth="1"/>
    <col min="5886" max="5886" width="6.88888888888889" style="7" customWidth="1"/>
    <col min="5887" max="5887" width="8.88888888888889" style="7" customWidth="1"/>
    <col min="5888" max="5888" width="6.88888888888889" style="7" customWidth="1"/>
    <col min="5889" max="5889" width="8.11111111111111" style="7" customWidth="1"/>
    <col min="5890" max="5898" width="9.11111111111111" style="7" hidden="1" customWidth="1"/>
    <col min="5899" max="5899" width="8" style="7" customWidth="1"/>
    <col min="5900" max="5900" width="8.44444444444444" style="7" customWidth="1"/>
    <col min="5901" max="5901" width="7.88888888888889" style="7" customWidth="1"/>
    <col min="5902" max="5902" width="8.11111111111111" style="7" customWidth="1"/>
    <col min="5903" max="5903" width="9.11111111111111" style="7"/>
    <col min="5904" max="5904" width="7.55555555555556" style="7" customWidth="1"/>
    <col min="5905" max="5905" width="8.44444444444444" style="7" customWidth="1"/>
    <col min="5906" max="5906" width="8.11111111111111" style="7" customWidth="1"/>
    <col min="5907" max="5907" width="7.88888888888889" style="7" customWidth="1"/>
    <col min="5908" max="6125" width="9.11111111111111" style="7"/>
    <col min="6126" max="6126" width="3" style="7" customWidth="1"/>
    <col min="6127" max="6127" width="14" style="7" customWidth="1"/>
    <col min="6128" max="6136" width="9.11111111111111" style="7" hidden="1" customWidth="1"/>
    <col min="6137" max="6137" width="7.55555555555556" style="7" customWidth="1"/>
    <col min="6138" max="6138" width="7.66666666666667" style="7" customWidth="1"/>
    <col min="6139" max="6139" width="7.33333333333333" style="7" customWidth="1"/>
    <col min="6140" max="6140" width="7.11111111111111" style="7" customWidth="1"/>
    <col min="6141" max="6141" width="7" style="7" customWidth="1"/>
    <col min="6142" max="6142" width="6.88888888888889" style="7" customWidth="1"/>
    <col min="6143" max="6143" width="8.88888888888889" style="7" customWidth="1"/>
    <col min="6144" max="6144" width="6.88888888888889" style="7" customWidth="1"/>
    <col min="6145" max="6145" width="8.11111111111111" style="7" customWidth="1"/>
    <col min="6146" max="6154" width="9.11111111111111" style="7" hidden="1" customWidth="1"/>
    <col min="6155" max="6155" width="8" style="7" customWidth="1"/>
    <col min="6156" max="6156" width="8.44444444444444" style="7" customWidth="1"/>
    <col min="6157" max="6157" width="7.88888888888889" style="7" customWidth="1"/>
    <col min="6158" max="6158" width="8.11111111111111" style="7" customWidth="1"/>
    <col min="6159" max="6159" width="9.11111111111111" style="7"/>
    <col min="6160" max="6160" width="7.55555555555556" style="7" customWidth="1"/>
    <col min="6161" max="6161" width="8.44444444444444" style="7" customWidth="1"/>
    <col min="6162" max="6162" width="8.11111111111111" style="7" customWidth="1"/>
    <col min="6163" max="6163" width="7.88888888888889" style="7" customWidth="1"/>
    <col min="6164" max="6381" width="9.11111111111111" style="7"/>
    <col min="6382" max="6382" width="3" style="7" customWidth="1"/>
    <col min="6383" max="6383" width="14" style="7" customWidth="1"/>
    <col min="6384" max="6392" width="9.11111111111111" style="7" hidden="1" customWidth="1"/>
    <col min="6393" max="6393" width="7.55555555555556" style="7" customWidth="1"/>
    <col min="6394" max="6394" width="7.66666666666667" style="7" customWidth="1"/>
    <col min="6395" max="6395" width="7.33333333333333" style="7" customWidth="1"/>
    <col min="6396" max="6396" width="7.11111111111111" style="7" customWidth="1"/>
    <col min="6397" max="6397" width="7" style="7" customWidth="1"/>
    <col min="6398" max="6398" width="6.88888888888889" style="7" customWidth="1"/>
    <col min="6399" max="6399" width="8.88888888888889" style="7" customWidth="1"/>
    <col min="6400" max="6400" width="6.88888888888889" style="7" customWidth="1"/>
    <col min="6401" max="6401" width="8.11111111111111" style="7" customWidth="1"/>
    <col min="6402" max="6410" width="9.11111111111111" style="7" hidden="1" customWidth="1"/>
    <col min="6411" max="6411" width="8" style="7" customWidth="1"/>
    <col min="6412" max="6412" width="8.44444444444444" style="7" customWidth="1"/>
    <col min="6413" max="6413" width="7.88888888888889" style="7" customWidth="1"/>
    <col min="6414" max="6414" width="8.11111111111111" style="7" customWidth="1"/>
    <col min="6415" max="6415" width="9.11111111111111" style="7"/>
    <col min="6416" max="6416" width="7.55555555555556" style="7" customWidth="1"/>
    <col min="6417" max="6417" width="8.44444444444444" style="7" customWidth="1"/>
    <col min="6418" max="6418" width="8.11111111111111" style="7" customWidth="1"/>
    <col min="6419" max="6419" width="7.88888888888889" style="7" customWidth="1"/>
    <col min="6420" max="6637" width="9.11111111111111" style="7"/>
    <col min="6638" max="6638" width="3" style="7" customWidth="1"/>
    <col min="6639" max="6639" width="14" style="7" customWidth="1"/>
    <col min="6640" max="6648" width="9.11111111111111" style="7" hidden="1" customWidth="1"/>
    <col min="6649" max="6649" width="7.55555555555556" style="7" customWidth="1"/>
    <col min="6650" max="6650" width="7.66666666666667" style="7" customWidth="1"/>
    <col min="6651" max="6651" width="7.33333333333333" style="7" customWidth="1"/>
    <col min="6652" max="6652" width="7.11111111111111" style="7" customWidth="1"/>
    <col min="6653" max="6653" width="7" style="7" customWidth="1"/>
    <col min="6654" max="6654" width="6.88888888888889" style="7" customWidth="1"/>
    <col min="6655" max="6655" width="8.88888888888889" style="7" customWidth="1"/>
    <col min="6656" max="6656" width="6.88888888888889" style="7" customWidth="1"/>
    <col min="6657" max="6657" width="8.11111111111111" style="7" customWidth="1"/>
    <col min="6658" max="6666" width="9.11111111111111" style="7" hidden="1" customWidth="1"/>
    <col min="6667" max="6667" width="8" style="7" customWidth="1"/>
    <col min="6668" max="6668" width="8.44444444444444" style="7" customWidth="1"/>
    <col min="6669" max="6669" width="7.88888888888889" style="7" customWidth="1"/>
    <col min="6670" max="6670" width="8.11111111111111" style="7" customWidth="1"/>
    <col min="6671" max="6671" width="9.11111111111111" style="7"/>
    <col min="6672" max="6672" width="7.55555555555556" style="7" customWidth="1"/>
    <col min="6673" max="6673" width="8.44444444444444" style="7" customWidth="1"/>
    <col min="6674" max="6674" width="8.11111111111111" style="7" customWidth="1"/>
    <col min="6675" max="6675" width="7.88888888888889" style="7" customWidth="1"/>
    <col min="6676" max="6893" width="9.11111111111111" style="7"/>
    <col min="6894" max="6894" width="3" style="7" customWidth="1"/>
    <col min="6895" max="6895" width="14" style="7" customWidth="1"/>
    <col min="6896" max="6904" width="9.11111111111111" style="7" hidden="1" customWidth="1"/>
    <col min="6905" max="6905" width="7.55555555555556" style="7" customWidth="1"/>
    <col min="6906" max="6906" width="7.66666666666667" style="7" customWidth="1"/>
    <col min="6907" max="6907" width="7.33333333333333" style="7" customWidth="1"/>
    <col min="6908" max="6908" width="7.11111111111111" style="7" customWidth="1"/>
    <col min="6909" max="6909" width="7" style="7" customWidth="1"/>
    <col min="6910" max="6910" width="6.88888888888889" style="7" customWidth="1"/>
    <col min="6911" max="6911" width="8.88888888888889" style="7" customWidth="1"/>
    <col min="6912" max="6912" width="6.88888888888889" style="7" customWidth="1"/>
    <col min="6913" max="6913" width="8.11111111111111" style="7" customWidth="1"/>
    <col min="6914" max="6922" width="9.11111111111111" style="7" hidden="1" customWidth="1"/>
    <col min="6923" max="6923" width="8" style="7" customWidth="1"/>
    <col min="6924" max="6924" width="8.44444444444444" style="7" customWidth="1"/>
    <col min="6925" max="6925" width="7.88888888888889" style="7" customWidth="1"/>
    <col min="6926" max="6926" width="8.11111111111111" style="7" customWidth="1"/>
    <col min="6927" max="6927" width="9.11111111111111" style="7"/>
    <col min="6928" max="6928" width="7.55555555555556" style="7" customWidth="1"/>
    <col min="6929" max="6929" width="8.44444444444444" style="7" customWidth="1"/>
    <col min="6930" max="6930" width="8.11111111111111" style="7" customWidth="1"/>
    <col min="6931" max="6931" width="7.88888888888889" style="7" customWidth="1"/>
    <col min="6932" max="7149" width="9.11111111111111" style="7"/>
    <col min="7150" max="7150" width="3" style="7" customWidth="1"/>
    <col min="7151" max="7151" width="14" style="7" customWidth="1"/>
    <col min="7152" max="7160" width="9.11111111111111" style="7" hidden="1" customWidth="1"/>
    <col min="7161" max="7161" width="7.55555555555556" style="7" customWidth="1"/>
    <col min="7162" max="7162" width="7.66666666666667" style="7" customWidth="1"/>
    <col min="7163" max="7163" width="7.33333333333333" style="7" customWidth="1"/>
    <col min="7164" max="7164" width="7.11111111111111" style="7" customWidth="1"/>
    <col min="7165" max="7165" width="7" style="7" customWidth="1"/>
    <col min="7166" max="7166" width="6.88888888888889" style="7" customWidth="1"/>
    <col min="7167" max="7167" width="8.88888888888889" style="7" customWidth="1"/>
    <col min="7168" max="7168" width="6.88888888888889" style="7" customWidth="1"/>
    <col min="7169" max="7169" width="8.11111111111111" style="7" customWidth="1"/>
    <col min="7170" max="7178" width="9.11111111111111" style="7" hidden="1" customWidth="1"/>
    <col min="7179" max="7179" width="8" style="7" customWidth="1"/>
    <col min="7180" max="7180" width="8.44444444444444" style="7" customWidth="1"/>
    <col min="7181" max="7181" width="7.88888888888889" style="7" customWidth="1"/>
    <col min="7182" max="7182" width="8.11111111111111" style="7" customWidth="1"/>
    <col min="7183" max="7183" width="9.11111111111111" style="7"/>
    <col min="7184" max="7184" width="7.55555555555556" style="7" customWidth="1"/>
    <col min="7185" max="7185" width="8.44444444444444" style="7" customWidth="1"/>
    <col min="7186" max="7186" width="8.11111111111111" style="7" customWidth="1"/>
    <col min="7187" max="7187" width="7.88888888888889" style="7" customWidth="1"/>
    <col min="7188" max="7405" width="9.11111111111111" style="7"/>
    <col min="7406" max="7406" width="3" style="7" customWidth="1"/>
    <col min="7407" max="7407" width="14" style="7" customWidth="1"/>
    <col min="7408" max="7416" width="9.11111111111111" style="7" hidden="1" customWidth="1"/>
    <col min="7417" max="7417" width="7.55555555555556" style="7" customWidth="1"/>
    <col min="7418" max="7418" width="7.66666666666667" style="7" customWidth="1"/>
    <col min="7419" max="7419" width="7.33333333333333" style="7" customWidth="1"/>
    <col min="7420" max="7420" width="7.11111111111111" style="7" customWidth="1"/>
    <col min="7421" max="7421" width="7" style="7" customWidth="1"/>
    <col min="7422" max="7422" width="6.88888888888889" style="7" customWidth="1"/>
    <col min="7423" max="7423" width="8.88888888888889" style="7" customWidth="1"/>
    <col min="7424" max="7424" width="6.88888888888889" style="7" customWidth="1"/>
    <col min="7425" max="7425" width="8.11111111111111" style="7" customWidth="1"/>
    <col min="7426" max="7434" width="9.11111111111111" style="7" hidden="1" customWidth="1"/>
    <col min="7435" max="7435" width="8" style="7" customWidth="1"/>
    <col min="7436" max="7436" width="8.44444444444444" style="7" customWidth="1"/>
    <col min="7437" max="7437" width="7.88888888888889" style="7" customWidth="1"/>
    <col min="7438" max="7438" width="8.11111111111111" style="7" customWidth="1"/>
    <col min="7439" max="7439" width="9.11111111111111" style="7"/>
    <col min="7440" max="7440" width="7.55555555555556" style="7" customWidth="1"/>
    <col min="7441" max="7441" width="8.44444444444444" style="7" customWidth="1"/>
    <col min="7442" max="7442" width="8.11111111111111" style="7" customWidth="1"/>
    <col min="7443" max="7443" width="7.88888888888889" style="7" customWidth="1"/>
    <col min="7444" max="7661" width="9.11111111111111" style="7"/>
    <col min="7662" max="7662" width="3" style="7" customWidth="1"/>
    <col min="7663" max="7663" width="14" style="7" customWidth="1"/>
    <col min="7664" max="7672" width="9.11111111111111" style="7" hidden="1" customWidth="1"/>
    <col min="7673" max="7673" width="7.55555555555556" style="7" customWidth="1"/>
    <col min="7674" max="7674" width="7.66666666666667" style="7" customWidth="1"/>
    <col min="7675" max="7675" width="7.33333333333333" style="7" customWidth="1"/>
    <col min="7676" max="7676" width="7.11111111111111" style="7" customWidth="1"/>
    <col min="7677" max="7677" width="7" style="7" customWidth="1"/>
    <col min="7678" max="7678" width="6.88888888888889" style="7" customWidth="1"/>
    <col min="7679" max="7679" width="8.88888888888889" style="7" customWidth="1"/>
    <col min="7680" max="7680" width="6.88888888888889" style="7" customWidth="1"/>
    <col min="7681" max="7681" width="8.11111111111111" style="7" customWidth="1"/>
    <col min="7682" max="7690" width="9.11111111111111" style="7" hidden="1" customWidth="1"/>
    <col min="7691" max="7691" width="8" style="7" customWidth="1"/>
    <col min="7692" max="7692" width="8.44444444444444" style="7" customWidth="1"/>
    <col min="7693" max="7693" width="7.88888888888889" style="7" customWidth="1"/>
    <col min="7694" max="7694" width="8.11111111111111" style="7" customWidth="1"/>
    <col min="7695" max="7695" width="9.11111111111111" style="7"/>
    <col min="7696" max="7696" width="7.55555555555556" style="7" customWidth="1"/>
    <col min="7697" max="7697" width="8.44444444444444" style="7" customWidth="1"/>
    <col min="7698" max="7698" width="8.11111111111111" style="7" customWidth="1"/>
    <col min="7699" max="7699" width="7.88888888888889" style="7" customWidth="1"/>
    <col min="7700" max="7917" width="9.11111111111111" style="7"/>
    <col min="7918" max="7918" width="3" style="7" customWidth="1"/>
    <col min="7919" max="7919" width="14" style="7" customWidth="1"/>
    <col min="7920" max="7928" width="9.11111111111111" style="7" hidden="1" customWidth="1"/>
    <col min="7929" max="7929" width="7.55555555555556" style="7" customWidth="1"/>
    <col min="7930" max="7930" width="7.66666666666667" style="7" customWidth="1"/>
    <col min="7931" max="7931" width="7.33333333333333" style="7" customWidth="1"/>
    <col min="7932" max="7932" width="7.11111111111111" style="7" customWidth="1"/>
    <col min="7933" max="7933" width="7" style="7" customWidth="1"/>
    <col min="7934" max="7934" width="6.88888888888889" style="7" customWidth="1"/>
    <col min="7935" max="7935" width="8.88888888888889" style="7" customWidth="1"/>
    <col min="7936" max="7936" width="6.88888888888889" style="7" customWidth="1"/>
    <col min="7937" max="7937" width="8.11111111111111" style="7" customWidth="1"/>
    <col min="7938" max="7946" width="9.11111111111111" style="7" hidden="1" customWidth="1"/>
    <col min="7947" max="7947" width="8" style="7" customWidth="1"/>
    <col min="7948" max="7948" width="8.44444444444444" style="7" customWidth="1"/>
    <col min="7949" max="7949" width="7.88888888888889" style="7" customWidth="1"/>
    <col min="7950" max="7950" width="8.11111111111111" style="7" customWidth="1"/>
    <col min="7951" max="7951" width="9.11111111111111" style="7"/>
    <col min="7952" max="7952" width="7.55555555555556" style="7" customWidth="1"/>
    <col min="7953" max="7953" width="8.44444444444444" style="7" customWidth="1"/>
    <col min="7954" max="7954" width="8.11111111111111" style="7" customWidth="1"/>
    <col min="7955" max="7955" width="7.88888888888889" style="7" customWidth="1"/>
    <col min="7956" max="8173" width="9.11111111111111" style="7"/>
    <col min="8174" max="8174" width="3" style="7" customWidth="1"/>
    <col min="8175" max="8175" width="14" style="7" customWidth="1"/>
    <col min="8176" max="8184" width="9.11111111111111" style="7" hidden="1" customWidth="1"/>
    <col min="8185" max="8185" width="7.55555555555556" style="7" customWidth="1"/>
    <col min="8186" max="8186" width="7.66666666666667" style="7" customWidth="1"/>
    <col min="8187" max="8187" width="7.33333333333333" style="7" customWidth="1"/>
    <col min="8188" max="8188" width="7.11111111111111" style="7" customWidth="1"/>
    <col min="8189" max="8189" width="7" style="7" customWidth="1"/>
    <col min="8190" max="8190" width="6.88888888888889" style="7" customWidth="1"/>
    <col min="8191" max="8191" width="8.88888888888889" style="7" customWidth="1"/>
    <col min="8192" max="8192" width="6.88888888888889" style="7" customWidth="1"/>
    <col min="8193" max="8193" width="8.11111111111111" style="7" customWidth="1"/>
    <col min="8194" max="8202" width="9.11111111111111" style="7" hidden="1" customWidth="1"/>
    <col min="8203" max="8203" width="8" style="7" customWidth="1"/>
    <col min="8204" max="8204" width="8.44444444444444" style="7" customWidth="1"/>
    <col min="8205" max="8205" width="7.88888888888889" style="7" customWidth="1"/>
    <col min="8206" max="8206" width="8.11111111111111" style="7" customWidth="1"/>
    <col min="8207" max="8207" width="9.11111111111111" style="7"/>
    <col min="8208" max="8208" width="7.55555555555556" style="7" customWidth="1"/>
    <col min="8209" max="8209" width="8.44444444444444" style="7" customWidth="1"/>
    <col min="8210" max="8210" width="8.11111111111111" style="7" customWidth="1"/>
    <col min="8211" max="8211" width="7.88888888888889" style="7" customWidth="1"/>
    <col min="8212" max="8429" width="9.11111111111111" style="7"/>
    <col min="8430" max="8430" width="3" style="7" customWidth="1"/>
    <col min="8431" max="8431" width="14" style="7" customWidth="1"/>
    <col min="8432" max="8440" width="9.11111111111111" style="7" hidden="1" customWidth="1"/>
    <col min="8441" max="8441" width="7.55555555555556" style="7" customWidth="1"/>
    <col min="8442" max="8442" width="7.66666666666667" style="7" customWidth="1"/>
    <col min="8443" max="8443" width="7.33333333333333" style="7" customWidth="1"/>
    <col min="8444" max="8444" width="7.11111111111111" style="7" customWidth="1"/>
    <col min="8445" max="8445" width="7" style="7" customWidth="1"/>
    <col min="8446" max="8446" width="6.88888888888889" style="7" customWidth="1"/>
    <col min="8447" max="8447" width="8.88888888888889" style="7" customWidth="1"/>
    <col min="8448" max="8448" width="6.88888888888889" style="7" customWidth="1"/>
    <col min="8449" max="8449" width="8.11111111111111" style="7" customWidth="1"/>
    <col min="8450" max="8458" width="9.11111111111111" style="7" hidden="1" customWidth="1"/>
    <col min="8459" max="8459" width="8" style="7" customWidth="1"/>
    <col min="8460" max="8460" width="8.44444444444444" style="7" customWidth="1"/>
    <col min="8461" max="8461" width="7.88888888888889" style="7" customWidth="1"/>
    <col min="8462" max="8462" width="8.11111111111111" style="7" customWidth="1"/>
    <col min="8463" max="8463" width="9.11111111111111" style="7"/>
    <col min="8464" max="8464" width="7.55555555555556" style="7" customWidth="1"/>
    <col min="8465" max="8465" width="8.44444444444444" style="7" customWidth="1"/>
    <col min="8466" max="8466" width="8.11111111111111" style="7" customWidth="1"/>
    <col min="8467" max="8467" width="7.88888888888889" style="7" customWidth="1"/>
    <col min="8468" max="8685" width="9.11111111111111" style="7"/>
    <col min="8686" max="8686" width="3" style="7" customWidth="1"/>
    <col min="8687" max="8687" width="14" style="7" customWidth="1"/>
    <col min="8688" max="8696" width="9.11111111111111" style="7" hidden="1" customWidth="1"/>
    <col min="8697" max="8697" width="7.55555555555556" style="7" customWidth="1"/>
    <col min="8698" max="8698" width="7.66666666666667" style="7" customWidth="1"/>
    <col min="8699" max="8699" width="7.33333333333333" style="7" customWidth="1"/>
    <col min="8700" max="8700" width="7.11111111111111" style="7" customWidth="1"/>
    <col min="8701" max="8701" width="7" style="7" customWidth="1"/>
    <col min="8702" max="8702" width="6.88888888888889" style="7" customWidth="1"/>
    <col min="8703" max="8703" width="8.88888888888889" style="7" customWidth="1"/>
    <col min="8704" max="8704" width="6.88888888888889" style="7" customWidth="1"/>
    <col min="8705" max="8705" width="8.11111111111111" style="7" customWidth="1"/>
    <col min="8706" max="8714" width="9.11111111111111" style="7" hidden="1" customWidth="1"/>
    <col min="8715" max="8715" width="8" style="7" customWidth="1"/>
    <col min="8716" max="8716" width="8.44444444444444" style="7" customWidth="1"/>
    <col min="8717" max="8717" width="7.88888888888889" style="7" customWidth="1"/>
    <col min="8718" max="8718" width="8.11111111111111" style="7" customWidth="1"/>
    <col min="8719" max="8719" width="9.11111111111111" style="7"/>
    <col min="8720" max="8720" width="7.55555555555556" style="7" customWidth="1"/>
    <col min="8721" max="8721" width="8.44444444444444" style="7" customWidth="1"/>
    <col min="8722" max="8722" width="8.11111111111111" style="7" customWidth="1"/>
    <col min="8723" max="8723" width="7.88888888888889" style="7" customWidth="1"/>
    <col min="8724" max="8941" width="9.11111111111111" style="7"/>
    <col min="8942" max="8942" width="3" style="7" customWidth="1"/>
    <col min="8943" max="8943" width="14" style="7" customWidth="1"/>
    <col min="8944" max="8952" width="9.11111111111111" style="7" hidden="1" customWidth="1"/>
    <col min="8953" max="8953" width="7.55555555555556" style="7" customWidth="1"/>
    <col min="8954" max="8954" width="7.66666666666667" style="7" customWidth="1"/>
    <col min="8955" max="8955" width="7.33333333333333" style="7" customWidth="1"/>
    <col min="8956" max="8956" width="7.11111111111111" style="7" customWidth="1"/>
    <col min="8957" max="8957" width="7" style="7" customWidth="1"/>
    <col min="8958" max="8958" width="6.88888888888889" style="7" customWidth="1"/>
    <col min="8959" max="8959" width="8.88888888888889" style="7" customWidth="1"/>
    <col min="8960" max="8960" width="6.88888888888889" style="7" customWidth="1"/>
    <col min="8961" max="8961" width="8.11111111111111" style="7" customWidth="1"/>
    <col min="8962" max="8970" width="9.11111111111111" style="7" hidden="1" customWidth="1"/>
    <col min="8971" max="8971" width="8" style="7" customWidth="1"/>
    <col min="8972" max="8972" width="8.44444444444444" style="7" customWidth="1"/>
    <col min="8973" max="8973" width="7.88888888888889" style="7" customWidth="1"/>
    <col min="8974" max="8974" width="8.11111111111111" style="7" customWidth="1"/>
    <col min="8975" max="8975" width="9.11111111111111" style="7"/>
    <col min="8976" max="8976" width="7.55555555555556" style="7" customWidth="1"/>
    <col min="8977" max="8977" width="8.44444444444444" style="7" customWidth="1"/>
    <col min="8978" max="8978" width="8.11111111111111" style="7" customWidth="1"/>
    <col min="8979" max="8979" width="7.88888888888889" style="7" customWidth="1"/>
    <col min="8980" max="9197" width="9.11111111111111" style="7"/>
    <col min="9198" max="9198" width="3" style="7" customWidth="1"/>
    <col min="9199" max="9199" width="14" style="7" customWidth="1"/>
    <col min="9200" max="9208" width="9.11111111111111" style="7" hidden="1" customWidth="1"/>
    <col min="9209" max="9209" width="7.55555555555556" style="7" customWidth="1"/>
    <col min="9210" max="9210" width="7.66666666666667" style="7" customWidth="1"/>
    <col min="9211" max="9211" width="7.33333333333333" style="7" customWidth="1"/>
    <col min="9212" max="9212" width="7.11111111111111" style="7" customWidth="1"/>
    <col min="9213" max="9213" width="7" style="7" customWidth="1"/>
    <col min="9214" max="9214" width="6.88888888888889" style="7" customWidth="1"/>
    <col min="9215" max="9215" width="8.88888888888889" style="7" customWidth="1"/>
    <col min="9216" max="9216" width="6.88888888888889" style="7" customWidth="1"/>
    <col min="9217" max="9217" width="8.11111111111111" style="7" customWidth="1"/>
    <col min="9218" max="9226" width="9.11111111111111" style="7" hidden="1" customWidth="1"/>
    <col min="9227" max="9227" width="8" style="7" customWidth="1"/>
    <col min="9228" max="9228" width="8.44444444444444" style="7" customWidth="1"/>
    <col min="9229" max="9229" width="7.88888888888889" style="7" customWidth="1"/>
    <col min="9230" max="9230" width="8.11111111111111" style="7" customWidth="1"/>
    <col min="9231" max="9231" width="9.11111111111111" style="7"/>
    <col min="9232" max="9232" width="7.55555555555556" style="7" customWidth="1"/>
    <col min="9233" max="9233" width="8.44444444444444" style="7" customWidth="1"/>
    <col min="9234" max="9234" width="8.11111111111111" style="7" customWidth="1"/>
    <col min="9235" max="9235" width="7.88888888888889" style="7" customWidth="1"/>
    <col min="9236" max="9453" width="9.11111111111111" style="7"/>
    <col min="9454" max="9454" width="3" style="7" customWidth="1"/>
    <col min="9455" max="9455" width="14" style="7" customWidth="1"/>
    <col min="9456" max="9464" width="9.11111111111111" style="7" hidden="1" customWidth="1"/>
    <col min="9465" max="9465" width="7.55555555555556" style="7" customWidth="1"/>
    <col min="9466" max="9466" width="7.66666666666667" style="7" customWidth="1"/>
    <col min="9467" max="9467" width="7.33333333333333" style="7" customWidth="1"/>
    <col min="9468" max="9468" width="7.11111111111111" style="7" customWidth="1"/>
    <col min="9469" max="9469" width="7" style="7" customWidth="1"/>
    <col min="9470" max="9470" width="6.88888888888889" style="7" customWidth="1"/>
    <col min="9471" max="9471" width="8.88888888888889" style="7" customWidth="1"/>
    <col min="9472" max="9472" width="6.88888888888889" style="7" customWidth="1"/>
    <col min="9473" max="9473" width="8.11111111111111" style="7" customWidth="1"/>
    <col min="9474" max="9482" width="9.11111111111111" style="7" hidden="1" customWidth="1"/>
    <col min="9483" max="9483" width="8" style="7" customWidth="1"/>
    <col min="9484" max="9484" width="8.44444444444444" style="7" customWidth="1"/>
    <col min="9485" max="9485" width="7.88888888888889" style="7" customWidth="1"/>
    <col min="9486" max="9486" width="8.11111111111111" style="7" customWidth="1"/>
    <col min="9487" max="9487" width="9.11111111111111" style="7"/>
    <col min="9488" max="9488" width="7.55555555555556" style="7" customWidth="1"/>
    <col min="9489" max="9489" width="8.44444444444444" style="7" customWidth="1"/>
    <col min="9490" max="9490" width="8.11111111111111" style="7" customWidth="1"/>
    <col min="9491" max="9491" width="7.88888888888889" style="7" customWidth="1"/>
    <col min="9492" max="9709" width="9.11111111111111" style="7"/>
    <col min="9710" max="9710" width="3" style="7" customWidth="1"/>
    <col min="9711" max="9711" width="14" style="7" customWidth="1"/>
    <col min="9712" max="9720" width="9.11111111111111" style="7" hidden="1" customWidth="1"/>
    <col min="9721" max="9721" width="7.55555555555556" style="7" customWidth="1"/>
    <col min="9722" max="9722" width="7.66666666666667" style="7" customWidth="1"/>
    <col min="9723" max="9723" width="7.33333333333333" style="7" customWidth="1"/>
    <col min="9724" max="9724" width="7.11111111111111" style="7" customWidth="1"/>
    <col min="9725" max="9725" width="7" style="7" customWidth="1"/>
    <col min="9726" max="9726" width="6.88888888888889" style="7" customWidth="1"/>
    <col min="9727" max="9727" width="8.88888888888889" style="7" customWidth="1"/>
    <col min="9728" max="9728" width="6.88888888888889" style="7" customWidth="1"/>
    <col min="9729" max="9729" width="8.11111111111111" style="7" customWidth="1"/>
    <col min="9730" max="9738" width="9.11111111111111" style="7" hidden="1" customWidth="1"/>
    <col min="9739" max="9739" width="8" style="7" customWidth="1"/>
    <col min="9740" max="9740" width="8.44444444444444" style="7" customWidth="1"/>
    <col min="9741" max="9741" width="7.88888888888889" style="7" customWidth="1"/>
    <col min="9742" max="9742" width="8.11111111111111" style="7" customWidth="1"/>
    <col min="9743" max="9743" width="9.11111111111111" style="7"/>
    <col min="9744" max="9744" width="7.55555555555556" style="7" customWidth="1"/>
    <col min="9745" max="9745" width="8.44444444444444" style="7" customWidth="1"/>
    <col min="9746" max="9746" width="8.11111111111111" style="7" customWidth="1"/>
    <col min="9747" max="9747" width="7.88888888888889" style="7" customWidth="1"/>
    <col min="9748" max="9965" width="9.11111111111111" style="7"/>
    <col min="9966" max="9966" width="3" style="7" customWidth="1"/>
    <col min="9967" max="9967" width="14" style="7" customWidth="1"/>
    <col min="9968" max="9976" width="9.11111111111111" style="7" hidden="1" customWidth="1"/>
    <col min="9977" max="9977" width="7.55555555555556" style="7" customWidth="1"/>
    <col min="9978" max="9978" width="7.66666666666667" style="7" customWidth="1"/>
    <col min="9979" max="9979" width="7.33333333333333" style="7" customWidth="1"/>
    <col min="9980" max="9980" width="7.11111111111111" style="7" customWidth="1"/>
    <col min="9981" max="9981" width="7" style="7" customWidth="1"/>
    <col min="9982" max="9982" width="6.88888888888889" style="7" customWidth="1"/>
    <col min="9983" max="9983" width="8.88888888888889" style="7" customWidth="1"/>
    <col min="9984" max="9984" width="6.88888888888889" style="7" customWidth="1"/>
    <col min="9985" max="9985" width="8.11111111111111" style="7" customWidth="1"/>
    <col min="9986" max="9994" width="9.11111111111111" style="7" hidden="1" customWidth="1"/>
    <col min="9995" max="9995" width="8" style="7" customWidth="1"/>
    <col min="9996" max="9996" width="8.44444444444444" style="7" customWidth="1"/>
    <col min="9997" max="9997" width="7.88888888888889" style="7" customWidth="1"/>
    <col min="9998" max="9998" width="8.11111111111111" style="7" customWidth="1"/>
    <col min="9999" max="9999" width="9.11111111111111" style="7"/>
    <col min="10000" max="10000" width="7.55555555555556" style="7" customWidth="1"/>
    <col min="10001" max="10001" width="8.44444444444444" style="7" customWidth="1"/>
    <col min="10002" max="10002" width="8.11111111111111" style="7" customWidth="1"/>
    <col min="10003" max="10003" width="7.88888888888889" style="7" customWidth="1"/>
    <col min="10004" max="10221" width="9.11111111111111" style="7"/>
    <col min="10222" max="10222" width="3" style="7" customWidth="1"/>
    <col min="10223" max="10223" width="14" style="7" customWidth="1"/>
    <col min="10224" max="10232" width="9.11111111111111" style="7" hidden="1" customWidth="1"/>
    <col min="10233" max="10233" width="7.55555555555556" style="7" customWidth="1"/>
    <col min="10234" max="10234" width="7.66666666666667" style="7" customWidth="1"/>
    <col min="10235" max="10235" width="7.33333333333333" style="7" customWidth="1"/>
    <col min="10236" max="10236" width="7.11111111111111" style="7" customWidth="1"/>
    <col min="10237" max="10237" width="7" style="7" customWidth="1"/>
    <col min="10238" max="10238" width="6.88888888888889" style="7" customWidth="1"/>
    <col min="10239" max="10239" width="8.88888888888889" style="7" customWidth="1"/>
    <col min="10240" max="10240" width="6.88888888888889" style="7" customWidth="1"/>
    <col min="10241" max="10241" width="8.11111111111111" style="7" customWidth="1"/>
    <col min="10242" max="10250" width="9.11111111111111" style="7" hidden="1" customWidth="1"/>
    <col min="10251" max="10251" width="8" style="7" customWidth="1"/>
    <col min="10252" max="10252" width="8.44444444444444" style="7" customWidth="1"/>
    <col min="10253" max="10253" width="7.88888888888889" style="7" customWidth="1"/>
    <col min="10254" max="10254" width="8.11111111111111" style="7" customWidth="1"/>
    <col min="10255" max="10255" width="9.11111111111111" style="7"/>
    <col min="10256" max="10256" width="7.55555555555556" style="7" customWidth="1"/>
    <col min="10257" max="10257" width="8.44444444444444" style="7" customWidth="1"/>
    <col min="10258" max="10258" width="8.11111111111111" style="7" customWidth="1"/>
    <col min="10259" max="10259" width="7.88888888888889" style="7" customWidth="1"/>
    <col min="10260" max="10477" width="9.11111111111111" style="7"/>
    <col min="10478" max="10478" width="3" style="7" customWidth="1"/>
    <col min="10479" max="10479" width="14" style="7" customWidth="1"/>
    <col min="10480" max="10488" width="9.11111111111111" style="7" hidden="1" customWidth="1"/>
    <col min="10489" max="10489" width="7.55555555555556" style="7" customWidth="1"/>
    <col min="10490" max="10490" width="7.66666666666667" style="7" customWidth="1"/>
    <col min="10491" max="10491" width="7.33333333333333" style="7" customWidth="1"/>
    <col min="10492" max="10492" width="7.11111111111111" style="7" customWidth="1"/>
    <col min="10493" max="10493" width="7" style="7" customWidth="1"/>
    <col min="10494" max="10494" width="6.88888888888889" style="7" customWidth="1"/>
    <col min="10495" max="10495" width="8.88888888888889" style="7" customWidth="1"/>
    <col min="10496" max="10496" width="6.88888888888889" style="7" customWidth="1"/>
    <col min="10497" max="10497" width="8.11111111111111" style="7" customWidth="1"/>
    <col min="10498" max="10506" width="9.11111111111111" style="7" hidden="1" customWidth="1"/>
    <col min="10507" max="10507" width="8" style="7" customWidth="1"/>
    <col min="10508" max="10508" width="8.44444444444444" style="7" customWidth="1"/>
    <col min="10509" max="10509" width="7.88888888888889" style="7" customWidth="1"/>
    <col min="10510" max="10510" width="8.11111111111111" style="7" customWidth="1"/>
    <col min="10511" max="10511" width="9.11111111111111" style="7"/>
    <col min="10512" max="10512" width="7.55555555555556" style="7" customWidth="1"/>
    <col min="10513" max="10513" width="8.44444444444444" style="7" customWidth="1"/>
    <col min="10514" max="10514" width="8.11111111111111" style="7" customWidth="1"/>
    <col min="10515" max="10515" width="7.88888888888889" style="7" customWidth="1"/>
    <col min="10516" max="10733" width="9.11111111111111" style="7"/>
    <col min="10734" max="10734" width="3" style="7" customWidth="1"/>
    <col min="10735" max="10735" width="14" style="7" customWidth="1"/>
    <col min="10736" max="10744" width="9.11111111111111" style="7" hidden="1" customWidth="1"/>
    <col min="10745" max="10745" width="7.55555555555556" style="7" customWidth="1"/>
    <col min="10746" max="10746" width="7.66666666666667" style="7" customWidth="1"/>
    <col min="10747" max="10747" width="7.33333333333333" style="7" customWidth="1"/>
    <col min="10748" max="10748" width="7.11111111111111" style="7" customWidth="1"/>
    <col min="10749" max="10749" width="7" style="7" customWidth="1"/>
    <col min="10750" max="10750" width="6.88888888888889" style="7" customWidth="1"/>
    <col min="10751" max="10751" width="8.88888888888889" style="7" customWidth="1"/>
    <col min="10752" max="10752" width="6.88888888888889" style="7" customWidth="1"/>
    <col min="10753" max="10753" width="8.11111111111111" style="7" customWidth="1"/>
    <col min="10754" max="10762" width="9.11111111111111" style="7" hidden="1" customWidth="1"/>
    <col min="10763" max="10763" width="8" style="7" customWidth="1"/>
    <col min="10764" max="10764" width="8.44444444444444" style="7" customWidth="1"/>
    <col min="10765" max="10765" width="7.88888888888889" style="7" customWidth="1"/>
    <col min="10766" max="10766" width="8.11111111111111" style="7" customWidth="1"/>
    <col min="10767" max="10767" width="9.11111111111111" style="7"/>
    <col min="10768" max="10768" width="7.55555555555556" style="7" customWidth="1"/>
    <col min="10769" max="10769" width="8.44444444444444" style="7" customWidth="1"/>
    <col min="10770" max="10770" width="8.11111111111111" style="7" customWidth="1"/>
    <col min="10771" max="10771" width="7.88888888888889" style="7" customWidth="1"/>
    <col min="10772" max="10989" width="9.11111111111111" style="7"/>
    <col min="10990" max="10990" width="3" style="7" customWidth="1"/>
    <col min="10991" max="10991" width="14" style="7" customWidth="1"/>
    <col min="10992" max="11000" width="9.11111111111111" style="7" hidden="1" customWidth="1"/>
    <col min="11001" max="11001" width="7.55555555555556" style="7" customWidth="1"/>
    <col min="11002" max="11002" width="7.66666666666667" style="7" customWidth="1"/>
    <col min="11003" max="11003" width="7.33333333333333" style="7" customWidth="1"/>
    <col min="11004" max="11004" width="7.11111111111111" style="7" customWidth="1"/>
    <col min="11005" max="11005" width="7" style="7" customWidth="1"/>
    <col min="11006" max="11006" width="6.88888888888889" style="7" customWidth="1"/>
    <col min="11007" max="11007" width="8.88888888888889" style="7" customWidth="1"/>
    <col min="11008" max="11008" width="6.88888888888889" style="7" customWidth="1"/>
    <col min="11009" max="11009" width="8.11111111111111" style="7" customWidth="1"/>
    <col min="11010" max="11018" width="9.11111111111111" style="7" hidden="1" customWidth="1"/>
    <col min="11019" max="11019" width="8" style="7" customWidth="1"/>
    <col min="11020" max="11020" width="8.44444444444444" style="7" customWidth="1"/>
    <col min="11021" max="11021" width="7.88888888888889" style="7" customWidth="1"/>
    <col min="11022" max="11022" width="8.11111111111111" style="7" customWidth="1"/>
    <col min="11023" max="11023" width="9.11111111111111" style="7"/>
    <col min="11024" max="11024" width="7.55555555555556" style="7" customWidth="1"/>
    <col min="11025" max="11025" width="8.44444444444444" style="7" customWidth="1"/>
    <col min="11026" max="11026" width="8.11111111111111" style="7" customWidth="1"/>
    <col min="11027" max="11027" width="7.88888888888889" style="7" customWidth="1"/>
    <col min="11028" max="11245" width="9.11111111111111" style="7"/>
    <col min="11246" max="11246" width="3" style="7" customWidth="1"/>
    <col min="11247" max="11247" width="14" style="7" customWidth="1"/>
    <col min="11248" max="11256" width="9.11111111111111" style="7" hidden="1" customWidth="1"/>
    <col min="11257" max="11257" width="7.55555555555556" style="7" customWidth="1"/>
    <col min="11258" max="11258" width="7.66666666666667" style="7" customWidth="1"/>
    <col min="11259" max="11259" width="7.33333333333333" style="7" customWidth="1"/>
    <col min="11260" max="11260" width="7.11111111111111" style="7" customWidth="1"/>
    <col min="11261" max="11261" width="7" style="7" customWidth="1"/>
    <col min="11262" max="11262" width="6.88888888888889" style="7" customWidth="1"/>
    <col min="11263" max="11263" width="8.88888888888889" style="7" customWidth="1"/>
    <col min="11264" max="11264" width="6.88888888888889" style="7" customWidth="1"/>
    <col min="11265" max="11265" width="8.11111111111111" style="7" customWidth="1"/>
    <col min="11266" max="11274" width="9.11111111111111" style="7" hidden="1" customWidth="1"/>
    <col min="11275" max="11275" width="8" style="7" customWidth="1"/>
    <col min="11276" max="11276" width="8.44444444444444" style="7" customWidth="1"/>
    <col min="11277" max="11277" width="7.88888888888889" style="7" customWidth="1"/>
    <col min="11278" max="11278" width="8.11111111111111" style="7" customWidth="1"/>
    <col min="11279" max="11279" width="9.11111111111111" style="7"/>
    <col min="11280" max="11280" width="7.55555555555556" style="7" customWidth="1"/>
    <col min="11281" max="11281" width="8.44444444444444" style="7" customWidth="1"/>
    <col min="11282" max="11282" width="8.11111111111111" style="7" customWidth="1"/>
    <col min="11283" max="11283" width="7.88888888888889" style="7" customWidth="1"/>
    <col min="11284" max="11501" width="9.11111111111111" style="7"/>
    <col min="11502" max="11502" width="3" style="7" customWidth="1"/>
    <col min="11503" max="11503" width="14" style="7" customWidth="1"/>
    <col min="11504" max="11512" width="9.11111111111111" style="7" hidden="1" customWidth="1"/>
    <col min="11513" max="11513" width="7.55555555555556" style="7" customWidth="1"/>
    <col min="11514" max="11514" width="7.66666666666667" style="7" customWidth="1"/>
    <col min="11515" max="11515" width="7.33333333333333" style="7" customWidth="1"/>
    <col min="11516" max="11516" width="7.11111111111111" style="7" customWidth="1"/>
    <col min="11517" max="11517" width="7" style="7" customWidth="1"/>
    <col min="11518" max="11518" width="6.88888888888889" style="7" customWidth="1"/>
    <col min="11519" max="11519" width="8.88888888888889" style="7" customWidth="1"/>
    <col min="11520" max="11520" width="6.88888888888889" style="7" customWidth="1"/>
    <col min="11521" max="11521" width="8.11111111111111" style="7" customWidth="1"/>
    <col min="11522" max="11530" width="9.11111111111111" style="7" hidden="1" customWidth="1"/>
    <col min="11531" max="11531" width="8" style="7" customWidth="1"/>
    <col min="11532" max="11532" width="8.44444444444444" style="7" customWidth="1"/>
    <col min="11533" max="11533" width="7.88888888888889" style="7" customWidth="1"/>
    <col min="11534" max="11534" width="8.11111111111111" style="7" customWidth="1"/>
    <col min="11535" max="11535" width="9.11111111111111" style="7"/>
    <col min="11536" max="11536" width="7.55555555555556" style="7" customWidth="1"/>
    <col min="11537" max="11537" width="8.44444444444444" style="7" customWidth="1"/>
    <col min="11538" max="11538" width="8.11111111111111" style="7" customWidth="1"/>
    <col min="11539" max="11539" width="7.88888888888889" style="7" customWidth="1"/>
    <col min="11540" max="11757" width="9.11111111111111" style="7"/>
    <col min="11758" max="11758" width="3" style="7" customWidth="1"/>
    <col min="11759" max="11759" width="14" style="7" customWidth="1"/>
    <col min="11760" max="11768" width="9.11111111111111" style="7" hidden="1" customWidth="1"/>
    <col min="11769" max="11769" width="7.55555555555556" style="7" customWidth="1"/>
    <col min="11770" max="11770" width="7.66666666666667" style="7" customWidth="1"/>
    <col min="11771" max="11771" width="7.33333333333333" style="7" customWidth="1"/>
    <col min="11772" max="11772" width="7.11111111111111" style="7" customWidth="1"/>
    <col min="11773" max="11773" width="7" style="7" customWidth="1"/>
    <col min="11774" max="11774" width="6.88888888888889" style="7" customWidth="1"/>
    <col min="11775" max="11775" width="8.88888888888889" style="7" customWidth="1"/>
    <col min="11776" max="11776" width="6.88888888888889" style="7" customWidth="1"/>
    <col min="11777" max="11777" width="8.11111111111111" style="7" customWidth="1"/>
    <col min="11778" max="11786" width="9.11111111111111" style="7" hidden="1" customWidth="1"/>
    <col min="11787" max="11787" width="8" style="7" customWidth="1"/>
    <col min="11788" max="11788" width="8.44444444444444" style="7" customWidth="1"/>
    <col min="11789" max="11789" width="7.88888888888889" style="7" customWidth="1"/>
    <col min="11790" max="11790" width="8.11111111111111" style="7" customWidth="1"/>
    <col min="11791" max="11791" width="9.11111111111111" style="7"/>
    <col min="11792" max="11792" width="7.55555555555556" style="7" customWidth="1"/>
    <col min="11793" max="11793" width="8.44444444444444" style="7" customWidth="1"/>
    <col min="11794" max="11794" width="8.11111111111111" style="7" customWidth="1"/>
    <col min="11795" max="11795" width="7.88888888888889" style="7" customWidth="1"/>
    <col min="11796" max="12013" width="9.11111111111111" style="7"/>
    <col min="12014" max="12014" width="3" style="7" customWidth="1"/>
    <col min="12015" max="12015" width="14" style="7" customWidth="1"/>
    <col min="12016" max="12024" width="9.11111111111111" style="7" hidden="1" customWidth="1"/>
    <col min="12025" max="12025" width="7.55555555555556" style="7" customWidth="1"/>
    <col min="12026" max="12026" width="7.66666666666667" style="7" customWidth="1"/>
    <col min="12027" max="12027" width="7.33333333333333" style="7" customWidth="1"/>
    <col min="12028" max="12028" width="7.11111111111111" style="7" customWidth="1"/>
    <col min="12029" max="12029" width="7" style="7" customWidth="1"/>
    <col min="12030" max="12030" width="6.88888888888889" style="7" customWidth="1"/>
    <col min="12031" max="12031" width="8.88888888888889" style="7" customWidth="1"/>
    <col min="12032" max="12032" width="6.88888888888889" style="7" customWidth="1"/>
    <col min="12033" max="12033" width="8.11111111111111" style="7" customWidth="1"/>
    <col min="12034" max="12042" width="9.11111111111111" style="7" hidden="1" customWidth="1"/>
    <col min="12043" max="12043" width="8" style="7" customWidth="1"/>
    <col min="12044" max="12044" width="8.44444444444444" style="7" customWidth="1"/>
    <col min="12045" max="12045" width="7.88888888888889" style="7" customWidth="1"/>
    <col min="12046" max="12046" width="8.11111111111111" style="7" customWidth="1"/>
    <col min="12047" max="12047" width="9.11111111111111" style="7"/>
    <col min="12048" max="12048" width="7.55555555555556" style="7" customWidth="1"/>
    <col min="12049" max="12049" width="8.44444444444444" style="7" customWidth="1"/>
    <col min="12050" max="12050" width="8.11111111111111" style="7" customWidth="1"/>
    <col min="12051" max="12051" width="7.88888888888889" style="7" customWidth="1"/>
    <col min="12052" max="12269" width="9.11111111111111" style="7"/>
    <col min="12270" max="12270" width="3" style="7" customWidth="1"/>
    <col min="12271" max="12271" width="14" style="7" customWidth="1"/>
    <col min="12272" max="12280" width="9.11111111111111" style="7" hidden="1" customWidth="1"/>
    <col min="12281" max="12281" width="7.55555555555556" style="7" customWidth="1"/>
    <col min="12282" max="12282" width="7.66666666666667" style="7" customWidth="1"/>
    <col min="12283" max="12283" width="7.33333333333333" style="7" customWidth="1"/>
    <col min="12284" max="12284" width="7.11111111111111" style="7" customWidth="1"/>
    <col min="12285" max="12285" width="7" style="7" customWidth="1"/>
    <col min="12286" max="12286" width="6.88888888888889" style="7" customWidth="1"/>
    <col min="12287" max="12287" width="8.88888888888889" style="7" customWidth="1"/>
    <col min="12288" max="12288" width="6.88888888888889" style="7" customWidth="1"/>
    <col min="12289" max="12289" width="8.11111111111111" style="7" customWidth="1"/>
    <col min="12290" max="12298" width="9.11111111111111" style="7" hidden="1" customWidth="1"/>
    <col min="12299" max="12299" width="8" style="7" customWidth="1"/>
    <col min="12300" max="12300" width="8.44444444444444" style="7" customWidth="1"/>
    <col min="12301" max="12301" width="7.88888888888889" style="7" customWidth="1"/>
    <col min="12302" max="12302" width="8.11111111111111" style="7" customWidth="1"/>
    <col min="12303" max="12303" width="9.11111111111111" style="7"/>
    <col min="12304" max="12304" width="7.55555555555556" style="7" customWidth="1"/>
    <col min="12305" max="12305" width="8.44444444444444" style="7" customWidth="1"/>
    <col min="12306" max="12306" width="8.11111111111111" style="7" customWidth="1"/>
    <col min="12307" max="12307" width="7.88888888888889" style="7" customWidth="1"/>
    <col min="12308" max="12525" width="9.11111111111111" style="7"/>
    <col min="12526" max="12526" width="3" style="7" customWidth="1"/>
    <col min="12527" max="12527" width="14" style="7" customWidth="1"/>
    <col min="12528" max="12536" width="9.11111111111111" style="7" hidden="1" customWidth="1"/>
    <col min="12537" max="12537" width="7.55555555555556" style="7" customWidth="1"/>
    <col min="12538" max="12538" width="7.66666666666667" style="7" customWidth="1"/>
    <col min="12539" max="12539" width="7.33333333333333" style="7" customWidth="1"/>
    <col min="12540" max="12540" width="7.11111111111111" style="7" customWidth="1"/>
    <col min="12541" max="12541" width="7" style="7" customWidth="1"/>
    <col min="12542" max="12542" width="6.88888888888889" style="7" customWidth="1"/>
    <col min="12543" max="12543" width="8.88888888888889" style="7" customWidth="1"/>
    <col min="12544" max="12544" width="6.88888888888889" style="7" customWidth="1"/>
    <col min="12545" max="12545" width="8.11111111111111" style="7" customWidth="1"/>
    <col min="12546" max="12554" width="9.11111111111111" style="7" hidden="1" customWidth="1"/>
    <col min="12555" max="12555" width="8" style="7" customWidth="1"/>
    <col min="12556" max="12556" width="8.44444444444444" style="7" customWidth="1"/>
    <col min="12557" max="12557" width="7.88888888888889" style="7" customWidth="1"/>
    <col min="12558" max="12558" width="8.11111111111111" style="7" customWidth="1"/>
    <col min="12559" max="12559" width="9.11111111111111" style="7"/>
    <col min="12560" max="12560" width="7.55555555555556" style="7" customWidth="1"/>
    <col min="12561" max="12561" width="8.44444444444444" style="7" customWidth="1"/>
    <col min="12562" max="12562" width="8.11111111111111" style="7" customWidth="1"/>
    <col min="12563" max="12563" width="7.88888888888889" style="7" customWidth="1"/>
    <col min="12564" max="12781" width="9.11111111111111" style="7"/>
    <col min="12782" max="12782" width="3" style="7" customWidth="1"/>
    <col min="12783" max="12783" width="14" style="7" customWidth="1"/>
    <col min="12784" max="12792" width="9.11111111111111" style="7" hidden="1" customWidth="1"/>
    <col min="12793" max="12793" width="7.55555555555556" style="7" customWidth="1"/>
    <col min="12794" max="12794" width="7.66666666666667" style="7" customWidth="1"/>
    <col min="12795" max="12795" width="7.33333333333333" style="7" customWidth="1"/>
    <col min="12796" max="12796" width="7.11111111111111" style="7" customWidth="1"/>
    <col min="12797" max="12797" width="7" style="7" customWidth="1"/>
    <col min="12798" max="12798" width="6.88888888888889" style="7" customWidth="1"/>
    <col min="12799" max="12799" width="8.88888888888889" style="7" customWidth="1"/>
    <col min="12800" max="12800" width="6.88888888888889" style="7" customWidth="1"/>
    <col min="12801" max="12801" width="8.11111111111111" style="7" customWidth="1"/>
    <col min="12802" max="12810" width="9.11111111111111" style="7" hidden="1" customWidth="1"/>
    <col min="12811" max="12811" width="8" style="7" customWidth="1"/>
    <col min="12812" max="12812" width="8.44444444444444" style="7" customWidth="1"/>
    <col min="12813" max="12813" width="7.88888888888889" style="7" customWidth="1"/>
    <col min="12814" max="12814" width="8.11111111111111" style="7" customWidth="1"/>
    <col min="12815" max="12815" width="9.11111111111111" style="7"/>
    <col min="12816" max="12816" width="7.55555555555556" style="7" customWidth="1"/>
    <col min="12817" max="12817" width="8.44444444444444" style="7" customWidth="1"/>
    <col min="12818" max="12818" width="8.11111111111111" style="7" customWidth="1"/>
    <col min="12819" max="12819" width="7.88888888888889" style="7" customWidth="1"/>
    <col min="12820" max="13037" width="9.11111111111111" style="7"/>
    <col min="13038" max="13038" width="3" style="7" customWidth="1"/>
    <col min="13039" max="13039" width="14" style="7" customWidth="1"/>
    <col min="13040" max="13048" width="9.11111111111111" style="7" hidden="1" customWidth="1"/>
    <col min="13049" max="13049" width="7.55555555555556" style="7" customWidth="1"/>
    <col min="13050" max="13050" width="7.66666666666667" style="7" customWidth="1"/>
    <col min="13051" max="13051" width="7.33333333333333" style="7" customWidth="1"/>
    <col min="13052" max="13052" width="7.11111111111111" style="7" customWidth="1"/>
    <col min="13053" max="13053" width="7" style="7" customWidth="1"/>
    <col min="13054" max="13054" width="6.88888888888889" style="7" customWidth="1"/>
    <col min="13055" max="13055" width="8.88888888888889" style="7" customWidth="1"/>
    <col min="13056" max="13056" width="6.88888888888889" style="7" customWidth="1"/>
    <col min="13057" max="13057" width="8.11111111111111" style="7" customWidth="1"/>
    <col min="13058" max="13066" width="9.11111111111111" style="7" hidden="1" customWidth="1"/>
    <col min="13067" max="13067" width="8" style="7" customWidth="1"/>
    <col min="13068" max="13068" width="8.44444444444444" style="7" customWidth="1"/>
    <col min="13069" max="13069" width="7.88888888888889" style="7" customWidth="1"/>
    <col min="13070" max="13070" width="8.11111111111111" style="7" customWidth="1"/>
    <col min="13071" max="13071" width="9.11111111111111" style="7"/>
    <col min="13072" max="13072" width="7.55555555555556" style="7" customWidth="1"/>
    <col min="13073" max="13073" width="8.44444444444444" style="7" customWidth="1"/>
    <col min="13074" max="13074" width="8.11111111111111" style="7" customWidth="1"/>
    <col min="13075" max="13075" width="7.88888888888889" style="7" customWidth="1"/>
    <col min="13076" max="13293" width="9.11111111111111" style="7"/>
    <col min="13294" max="13294" width="3" style="7" customWidth="1"/>
    <col min="13295" max="13295" width="14" style="7" customWidth="1"/>
    <col min="13296" max="13304" width="9.11111111111111" style="7" hidden="1" customWidth="1"/>
    <col min="13305" max="13305" width="7.55555555555556" style="7" customWidth="1"/>
    <col min="13306" max="13306" width="7.66666666666667" style="7" customWidth="1"/>
    <col min="13307" max="13307" width="7.33333333333333" style="7" customWidth="1"/>
    <col min="13308" max="13308" width="7.11111111111111" style="7" customWidth="1"/>
    <col min="13309" max="13309" width="7" style="7" customWidth="1"/>
    <col min="13310" max="13310" width="6.88888888888889" style="7" customWidth="1"/>
    <col min="13311" max="13311" width="8.88888888888889" style="7" customWidth="1"/>
    <col min="13312" max="13312" width="6.88888888888889" style="7" customWidth="1"/>
    <col min="13313" max="13313" width="8.11111111111111" style="7" customWidth="1"/>
    <col min="13314" max="13322" width="9.11111111111111" style="7" hidden="1" customWidth="1"/>
    <col min="13323" max="13323" width="8" style="7" customWidth="1"/>
    <col min="13324" max="13324" width="8.44444444444444" style="7" customWidth="1"/>
    <col min="13325" max="13325" width="7.88888888888889" style="7" customWidth="1"/>
    <col min="13326" max="13326" width="8.11111111111111" style="7" customWidth="1"/>
    <col min="13327" max="13327" width="9.11111111111111" style="7"/>
    <col min="13328" max="13328" width="7.55555555555556" style="7" customWidth="1"/>
    <col min="13329" max="13329" width="8.44444444444444" style="7" customWidth="1"/>
    <col min="13330" max="13330" width="8.11111111111111" style="7" customWidth="1"/>
    <col min="13331" max="13331" width="7.88888888888889" style="7" customWidth="1"/>
    <col min="13332" max="13549" width="9.11111111111111" style="7"/>
    <col min="13550" max="13550" width="3" style="7" customWidth="1"/>
    <col min="13551" max="13551" width="14" style="7" customWidth="1"/>
    <col min="13552" max="13560" width="9.11111111111111" style="7" hidden="1" customWidth="1"/>
    <col min="13561" max="13561" width="7.55555555555556" style="7" customWidth="1"/>
    <col min="13562" max="13562" width="7.66666666666667" style="7" customWidth="1"/>
    <col min="13563" max="13563" width="7.33333333333333" style="7" customWidth="1"/>
    <col min="13564" max="13564" width="7.11111111111111" style="7" customWidth="1"/>
    <col min="13565" max="13565" width="7" style="7" customWidth="1"/>
    <col min="13566" max="13566" width="6.88888888888889" style="7" customWidth="1"/>
    <col min="13567" max="13567" width="8.88888888888889" style="7" customWidth="1"/>
    <col min="13568" max="13568" width="6.88888888888889" style="7" customWidth="1"/>
    <col min="13569" max="13569" width="8.11111111111111" style="7" customWidth="1"/>
    <col min="13570" max="13578" width="9.11111111111111" style="7" hidden="1" customWidth="1"/>
    <col min="13579" max="13579" width="8" style="7" customWidth="1"/>
    <col min="13580" max="13580" width="8.44444444444444" style="7" customWidth="1"/>
    <col min="13581" max="13581" width="7.88888888888889" style="7" customWidth="1"/>
    <col min="13582" max="13582" width="8.11111111111111" style="7" customWidth="1"/>
    <col min="13583" max="13583" width="9.11111111111111" style="7"/>
    <col min="13584" max="13584" width="7.55555555555556" style="7" customWidth="1"/>
    <col min="13585" max="13585" width="8.44444444444444" style="7" customWidth="1"/>
    <col min="13586" max="13586" width="8.11111111111111" style="7" customWidth="1"/>
    <col min="13587" max="13587" width="7.88888888888889" style="7" customWidth="1"/>
    <col min="13588" max="13805" width="9.11111111111111" style="7"/>
    <col min="13806" max="13806" width="3" style="7" customWidth="1"/>
    <col min="13807" max="13807" width="14" style="7" customWidth="1"/>
    <col min="13808" max="13816" width="9.11111111111111" style="7" hidden="1" customWidth="1"/>
    <col min="13817" max="13817" width="7.55555555555556" style="7" customWidth="1"/>
    <col min="13818" max="13818" width="7.66666666666667" style="7" customWidth="1"/>
    <col min="13819" max="13819" width="7.33333333333333" style="7" customWidth="1"/>
    <col min="13820" max="13820" width="7.11111111111111" style="7" customWidth="1"/>
    <col min="13821" max="13821" width="7" style="7" customWidth="1"/>
    <col min="13822" max="13822" width="6.88888888888889" style="7" customWidth="1"/>
    <col min="13823" max="13823" width="8.88888888888889" style="7" customWidth="1"/>
    <col min="13824" max="13824" width="6.88888888888889" style="7" customWidth="1"/>
    <col min="13825" max="13825" width="8.11111111111111" style="7" customWidth="1"/>
    <col min="13826" max="13834" width="9.11111111111111" style="7" hidden="1" customWidth="1"/>
    <col min="13835" max="13835" width="8" style="7" customWidth="1"/>
    <col min="13836" max="13836" width="8.44444444444444" style="7" customWidth="1"/>
    <col min="13837" max="13837" width="7.88888888888889" style="7" customWidth="1"/>
    <col min="13838" max="13838" width="8.11111111111111" style="7" customWidth="1"/>
    <col min="13839" max="13839" width="9.11111111111111" style="7"/>
    <col min="13840" max="13840" width="7.55555555555556" style="7" customWidth="1"/>
    <col min="13841" max="13841" width="8.44444444444444" style="7" customWidth="1"/>
    <col min="13842" max="13842" width="8.11111111111111" style="7" customWidth="1"/>
    <col min="13843" max="13843" width="7.88888888888889" style="7" customWidth="1"/>
    <col min="13844" max="14061" width="9.11111111111111" style="7"/>
    <col min="14062" max="14062" width="3" style="7" customWidth="1"/>
    <col min="14063" max="14063" width="14" style="7" customWidth="1"/>
    <col min="14064" max="14072" width="9.11111111111111" style="7" hidden="1" customWidth="1"/>
    <col min="14073" max="14073" width="7.55555555555556" style="7" customWidth="1"/>
    <col min="14074" max="14074" width="7.66666666666667" style="7" customWidth="1"/>
    <col min="14075" max="14075" width="7.33333333333333" style="7" customWidth="1"/>
    <col min="14076" max="14076" width="7.11111111111111" style="7" customWidth="1"/>
    <col min="14077" max="14077" width="7" style="7" customWidth="1"/>
    <col min="14078" max="14078" width="6.88888888888889" style="7" customWidth="1"/>
    <col min="14079" max="14079" width="8.88888888888889" style="7" customWidth="1"/>
    <col min="14080" max="14080" width="6.88888888888889" style="7" customWidth="1"/>
    <col min="14081" max="14081" width="8.11111111111111" style="7" customWidth="1"/>
    <col min="14082" max="14090" width="9.11111111111111" style="7" hidden="1" customWidth="1"/>
    <col min="14091" max="14091" width="8" style="7" customWidth="1"/>
    <col min="14092" max="14092" width="8.44444444444444" style="7" customWidth="1"/>
    <col min="14093" max="14093" width="7.88888888888889" style="7" customWidth="1"/>
    <col min="14094" max="14094" width="8.11111111111111" style="7" customWidth="1"/>
    <col min="14095" max="14095" width="9.11111111111111" style="7"/>
    <col min="14096" max="14096" width="7.55555555555556" style="7" customWidth="1"/>
    <col min="14097" max="14097" width="8.44444444444444" style="7" customWidth="1"/>
    <col min="14098" max="14098" width="8.11111111111111" style="7" customWidth="1"/>
    <col min="14099" max="14099" width="7.88888888888889" style="7" customWidth="1"/>
    <col min="14100" max="14317" width="9.11111111111111" style="7"/>
    <col min="14318" max="14318" width="3" style="7" customWidth="1"/>
    <col min="14319" max="14319" width="14" style="7" customWidth="1"/>
    <col min="14320" max="14328" width="9.11111111111111" style="7" hidden="1" customWidth="1"/>
    <col min="14329" max="14329" width="7.55555555555556" style="7" customWidth="1"/>
    <col min="14330" max="14330" width="7.66666666666667" style="7" customWidth="1"/>
    <col min="14331" max="14331" width="7.33333333333333" style="7" customWidth="1"/>
    <col min="14332" max="14332" width="7.11111111111111" style="7" customWidth="1"/>
    <col min="14333" max="14333" width="7" style="7" customWidth="1"/>
    <col min="14334" max="14334" width="6.88888888888889" style="7" customWidth="1"/>
    <col min="14335" max="14335" width="8.88888888888889" style="7" customWidth="1"/>
    <col min="14336" max="14336" width="6.88888888888889" style="7" customWidth="1"/>
    <col min="14337" max="14337" width="8.11111111111111" style="7" customWidth="1"/>
    <col min="14338" max="14346" width="9.11111111111111" style="7" hidden="1" customWidth="1"/>
    <col min="14347" max="14347" width="8" style="7" customWidth="1"/>
    <col min="14348" max="14348" width="8.44444444444444" style="7" customWidth="1"/>
    <col min="14349" max="14349" width="7.88888888888889" style="7" customWidth="1"/>
    <col min="14350" max="14350" width="8.11111111111111" style="7" customWidth="1"/>
    <col min="14351" max="14351" width="9.11111111111111" style="7"/>
    <col min="14352" max="14352" width="7.55555555555556" style="7" customWidth="1"/>
    <col min="14353" max="14353" width="8.44444444444444" style="7" customWidth="1"/>
    <col min="14354" max="14354" width="8.11111111111111" style="7" customWidth="1"/>
    <col min="14355" max="14355" width="7.88888888888889" style="7" customWidth="1"/>
    <col min="14356" max="14573" width="9.11111111111111" style="7"/>
    <col min="14574" max="14574" width="3" style="7" customWidth="1"/>
    <col min="14575" max="14575" width="14" style="7" customWidth="1"/>
    <col min="14576" max="14584" width="9.11111111111111" style="7" hidden="1" customWidth="1"/>
    <col min="14585" max="14585" width="7.55555555555556" style="7" customWidth="1"/>
    <col min="14586" max="14586" width="7.66666666666667" style="7" customWidth="1"/>
    <col min="14587" max="14587" width="7.33333333333333" style="7" customWidth="1"/>
    <col min="14588" max="14588" width="7.11111111111111" style="7" customWidth="1"/>
    <col min="14589" max="14589" width="7" style="7" customWidth="1"/>
    <col min="14590" max="14590" width="6.88888888888889" style="7" customWidth="1"/>
    <col min="14591" max="14591" width="8.88888888888889" style="7" customWidth="1"/>
    <col min="14592" max="14592" width="6.88888888888889" style="7" customWidth="1"/>
    <col min="14593" max="14593" width="8.11111111111111" style="7" customWidth="1"/>
    <col min="14594" max="14602" width="9.11111111111111" style="7" hidden="1" customWidth="1"/>
    <col min="14603" max="14603" width="8" style="7" customWidth="1"/>
    <col min="14604" max="14604" width="8.44444444444444" style="7" customWidth="1"/>
    <col min="14605" max="14605" width="7.88888888888889" style="7" customWidth="1"/>
    <col min="14606" max="14606" width="8.11111111111111" style="7" customWidth="1"/>
    <col min="14607" max="14607" width="9.11111111111111" style="7"/>
    <col min="14608" max="14608" width="7.55555555555556" style="7" customWidth="1"/>
    <col min="14609" max="14609" width="8.44444444444444" style="7" customWidth="1"/>
    <col min="14610" max="14610" width="8.11111111111111" style="7" customWidth="1"/>
    <col min="14611" max="14611" width="7.88888888888889" style="7" customWidth="1"/>
    <col min="14612" max="14829" width="9.11111111111111" style="7"/>
    <col min="14830" max="14830" width="3" style="7" customWidth="1"/>
    <col min="14831" max="14831" width="14" style="7" customWidth="1"/>
    <col min="14832" max="14840" width="9.11111111111111" style="7" hidden="1" customWidth="1"/>
    <col min="14841" max="14841" width="7.55555555555556" style="7" customWidth="1"/>
    <col min="14842" max="14842" width="7.66666666666667" style="7" customWidth="1"/>
    <col min="14843" max="14843" width="7.33333333333333" style="7" customWidth="1"/>
    <col min="14844" max="14844" width="7.11111111111111" style="7" customWidth="1"/>
    <col min="14845" max="14845" width="7" style="7" customWidth="1"/>
    <col min="14846" max="14846" width="6.88888888888889" style="7" customWidth="1"/>
    <col min="14847" max="14847" width="8.88888888888889" style="7" customWidth="1"/>
    <col min="14848" max="14848" width="6.88888888888889" style="7" customWidth="1"/>
    <col min="14849" max="14849" width="8.11111111111111" style="7" customWidth="1"/>
    <col min="14850" max="14858" width="9.11111111111111" style="7" hidden="1" customWidth="1"/>
    <col min="14859" max="14859" width="8" style="7" customWidth="1"/>
    <col min="14860" max="14860" width="8.44444444444444" style="7" customWidth="1"/>
    <col min="14861" max="14861" width="7.88888888888889" style="7" customWidth="1"/>
    <col min="14862" max="14862" width="8.11111111111111" style="7" customWidth="1"/>
    <col min="14863" max="14863" width="9.11111111111111" style="7"/>
    <col min="14864" max="14864" width="7.55555555555556" style="7" customWidth="1"/>
    <col min="14865" max="14865" width="8.44444444444444" style="7" customWidth="1"/>
    <col min="14866" max="14866" width="8.11111111111111" style="7" customWidth="1"/>
    <col min="14867" max="14867" width="7.88888888888889" style="7" customWidth="1"/>
    <col min="14868" max="15085" width="9.11111111111111" style="7"/>
    <col min="15086" max="15086" width="3" style="7" customWidth="1"/>
    <col min="15087" max="15087" width="14" style="7" customWidth="1"/>
    <col min="15088" max="15096" width="9.11111111111111" style="7" hidden="1" customWidth="1"/>
    <col min="15097" max="15097" width="7.55555555555556" style="7" customWidth="1"/>
    <col min="15098" max="15098" width="7.66666666666667" style="7" customWidth="1"/>
    <col min="15099" max="15099" width="7.33333333333333" style="7" customWidth="1"/>
    <col min="15100" max="15100" width="7.11111111111111" style="7" customWidth="1"/>
    <col min="15101" max="15101" width="7" style="7" customWidth="1"/>
    <col min="15102" max="15102" width="6.88888888888889" style="7" customWidth="1"/>
    <col min="15103" max="15103" width="8.88888888888889" style="7" customWidth="1"/>
    <col min="15104" max="15104" width="6.88888888888889" style="7" customWidth="1"/>
    <col min="15105" max="15105" width="8.11111111111111" style="7" customWidth="1"/>
    <col min="15106" max="15114" width="9.11111111111111" style="7" hidden="1" customWidth="1"/>
    <col min="15115" max="15115" width="8" style="7" customWidth="1"/>
    <col min="15116" max="15116" width="8.44444444444444" style="7" customWidth="1"/>
    <col min="15117" max="15117" width="7.88888888888889" style="7" customWidth="1"/>
    <col min="15118" max="15118" width="8.11111111111111" style="7" customWidth="1"/>
    <col min="15119" max="15119" width="9.11111111111111" style="7"/>
    <col min="15120" max="15120" width="7.55555555555556" style="7" customWidth="1"/>
    <col min="15121" max="15121" width="8.44444444444444" style="7" customWidth="1"/>
    <col min="15122" max="15122" width="8.11111111111111" style="7" customWidth="1"/>
    <col min="15123" max="15123" width="7.88888888888889" style="7" customWidth="1"/>
    <col min="15124" max="15341" width="9.11111111111111" style="7"/>
    <col min="15342" max="15342" width="3" style="7" customWidth="1"/>
    <col min="15343" max="15343" width="14" style="7" customWidth="1"/>
    <col min="15344" max="15352" width="9.11111111111111" style="7" hidden="1" customWidth="1"/>
    <col min="15353" max="15353" width="7.55555555555556" style="7" customWidth="1"/>
    <col min="15354" max="15354" width="7.66666666666667" style="7" customWidth="1"/>
    <col min="15355" max="15355" width="7.33333333333333" style="7" customWidth="1"/>
    <col min="15356" max="15356" width="7.11111111111111" style="7" customWidth="1"/>
    <col min="15357" max="15357" width="7" style="7" customWidth="1"/>
    <col min="15358" max="15358" width="6.88888888888889" style="7" customWidth="1"/>
    <col min="15359" max="15359" width="8.88888888888889" style="7" customWidth="1"/>
    <col min="15360" max="15360" width="6.88888888888889" style="7" customWidth="1"/>
    <col min="15361" max="15361" width="8.11111111111111" style="7" customWidth="1"/>
    <col min="15362" max="15370" width="9.11111111111111" style="7" hidden="1" customWidth="1"/>
    <col min="15371" max="15371" width="8" style="7" customWidth="1"/>
    <col min="15372" max="15372" width="8.44444444444444" style="7" customWidth="1"/>
    <col min="15373" max="15373" width="7.88888888888889" style="7" customWidth="1"/>
    <col min="15374" max="15374" width="8.11111111111111" style="7" customWidth="1"/>
    <col min="15375" max="15375" width="9.11111111111111" style="7"/>
    <col min="15376" max="15376" width="7.55555555555556" style="7" customWidth="1"/>
    <col min="15377" max="15377" width="8.44444444444444" style="7" customWidth="1"/>
    <col min="15378" max="15378" width="8.11111111111111" style="7" customWidth="1"/>
    <col min="15379" max="15379" width="7.88888888888889" style="7" customWidth="1"/>
    <col min="15380" max="15597" width="9.11111111111111" style="7"/>
    <col min="15598" max="15598" width="3" style="7" customWidth="1"/>
    <col min="15599" max="15599" width="14" style="7" customWidth="1"/>
    <col min="15600" max="15608" width="9.11111111111111" style="7" hidden="1" customWidth="1"/>
    <col min="15609" max="15609" width="7.55555555555556" style="7" customWidth="1"/>
    <col min="15610" max="15610" width="7.66666666666667" style="7" customWidth="1"/>
    <col min="15611" max="15611" width="7.33333333333333" style="7" customWidth="1"/>
    <col min="15612" max="15612" width="7.11111111111111" style="7" customWidth="1"/>
    <col min="15613" max="15613" width="7" style="7" customWidth="1"/>
    <col min="15614" max="15614" width="6.88888888888889" style="7" customWidth="1"/>
    <col min="15615" max="15615" width="8.88888888888889" style="7" customWidth="1"/>
    <col min="15616" max="15616" width="6.88888888888889" style="7" customWidth="1"/>
    <col min="15617" max="15617" width="8.11111111111111" style="7" customWidth="1"/>
    <col min="15618" max="15626" width="9.11111111111111" style="7" hidden="1" customWidth="1"/>
    <col min="15627" max="15627" width="8" style="7" customWidth="1"/>
    <col min="15628" max="15628" width="8.44444444444444" style="7" customWidth="1"/>
    <col min="15629" max="15629" width="7.88888888888889" style="7" customWidth="1"/>
    <col min="15630" max="15630" width="8.11111111111111" style="7" customWidth="1"/>
    <col min="15631" max="15631" width="9.11111111111111" style="7"/>
    <col min="15632" max="15632" width="7.55555555555556" style="7" customWidth="1"/>
    <col min="15633" max="15633" width="8.44444444444444" style="7" customWidth="1"/>
    <col min="15634" max="15634" width="8.11111111111111" style="7" customWidth="1"/>
    <col min="15635" max="15635" width="7.88888888888889" style="7" customWidth="1"/>
    <col min="15636" max="15853" width="9.11111111111111" style="7"/>
    <col min="15854" max="15854" width="3" style="7" customWidth="1"/>
    <col min="15855" max="15855" width="14" style="7" customWidth="1"/>
    <col min="15856" max="15864" width="9.11111111111111" style="7" hidden="1" customWidth="1"/>
    <col min="15865" max="15865" width="7.55555555555556" style="7" customWidth="1"/>
    <col min="15866" max="15866" width="7.66666666666667" style="7" customWidth="1"/>
    <col min="15867" max="15867" width="7.33333333333333" style="7" customWidth="1"/>
    <col min="15868" max="15868" width="7.11111111111111" style="7" customWidth="1"/>
    <col min="15869" max="15869" width="7" style="7" customWidth="1"/>
    <col min="15870" max="15870" width="6.88888888888889" style="7" customWidth="1"/>
    <col min="15871" max="15871" width="8.88888888888889" style="7" customWidth="1"/>
    <col min="15872" max="15872" width="6.88888888888889" style="7" customWidth="1"/>
    <col min="15873" max="15873" width="8.11111111111111" style="7" customWidth="1"/>
    <col min="15874" max="15882" width="9.11111111111111" style="7" hidden="1" customWidth="1"/>
    <col min="15883" max="15883" width="8" style="7" customWidth="1"/>
    <col min="15884" max="15884" width="8.44444444444444" style="7" customWidth="1"/>
    <col min="15885" max="15885" width="7.88888888888889" style="7" customWidth="1"/>
    <col min="15886" max="15886" width="8.11111111111111" style="7" customWidth="1"/>
    <col min="15887" max="15887" width="9.11111111111111" style="7"/>
    <col min="15888" max="15888" width="7.55555555555556" style="7" customWidth="1"/>
    <col min="15889" max="15889" width="8.44444444444444" style="7" customWidth="1"/>
    <col min="15890" max="15890" width="8.11111111111111" style="7" customWidth="1"/>
    <col min="15891" max="15891" width="7.88888888888889" style="7" customWidth="1"/>
    <col min="15892" max="16109" width="9.11111111111111" style="7"/>
    <col min="16110" max="16110" width="3" style="7" customWidth="1"/>
    <col min="16111" max="16111" width="14" style="7" customWidth="1"/>
    <col min="16112" max="16120" width="9.11111111111111" style="7" hidden="1" customWidth="1"/>
    <col min="16121" max="16121" width="7.55555555555556" style="7" customWidth="1"/>
    <col min="16122" max="16122" width="7.66666666666667" style="7" customWidth="1"/>
    <col min="16123" max="16123" width="7.33333333333333" style="7" customWidth="1"/>
    <col min="16124" max="16124" width="7.11111111111111" style="7" customWidth="1"/>
    <col min="16125" max="16125" width="7" style="7" customWidth="1"/>
    <col min="16126" max="16126" width="6.88888888888889" style="7" customWidth="1"/>
    <col min="16127" max="16127" width="8.88888888888889" style="7" customWidth="1"/>
    <col min="16128" max="16128" width="6.88888888888889" style="7" customWidth="1"/>
    <col min="16129" max="16129" width="8.11111111111111" style="7" customWidth="1"/>
    <col min="16130" max="16138" width="9.11111111111111" style="7" hidden="1" customWidth="1"/>
    <col min="16139" max="16139" width="8" style="7" customWidth="1"/>
    <col min="16140" max="16140" width="8.44444444444444" style="7" customWidth="1"/>
    <col min="16141" max="16141" width="7.88888888888889" style="7" customWidth="1"/>
    <col min="16142" max="16142" width="8.11111111111111" style="7" customWidth="1"/>
    <col min="16143" max="16143" width="9.11111111111111" style="7"/>
    <col min="16144" max="16144" width="7.55555555555556" style="7" customWidth="1"/>
    <col min="16145" max="16145" width="8.44444444444444" style="7" customWidth="1"/>
    <col min="16146" max="16146" width="8.11111111111111" style="7" customWidth="1"/>
    <col min="16147" max="16147" width="7.88888888888889" style="7" customWidth="1"/>
    <col min="16148" max="16384" width="9.11111111111111" style="7"/>
  </cols>
  <sheetData>
    <row r="2" spans="2:15">
      <c r="B2" s="9"/>
      <c r="C2" s="10"/>
      <c r="D2" s="10"/>
      <c r="E2" s="10"/>
      <c r="F2" s="10"/>
      <c r="G2" s="10"/>
      <c r="H2" s="10"/>
      <c r="I2" s="10"/>
      <c r="J2" s="10"/>
      <c r="K2" s="9"/>
      <c r="L2" s="9"/>
      <c r="M2" s="9"/>
      <c r="N2" s="9"/>
      <c r="O2" s="9"/>
    </row>
    <row r="3" spans="2:15">
      <c r="B3" s="9"/>
      <c r="C3" s="10" t="s">
        <v>604</v>
      </c>
      <c r="D3" s="10"/>
      <c r="E3" s="10"/>
      <c r="F3" s="10"/>
      <c r="G3" s="10"/>
      <c r="H3" s="10"/>
      <c r="I3" s="10"/>
      <c r="J3" s="10"/>
      <c r="K3" s="9"/>
      <c r="L3" s="9"/>
      <c r="M3" s="9"/>
      <c r="N3" s="9"/>
      <c r="O3" s="9"/>
    </row>
    <row r="4" spans="3:10">
      <c r="C4" s="11"/>
      <c r="D4" s="11"/>
      <c r="E4" s="11"/>
      <c r="F4" s="11"/>
      <c r="G4" s="11"/>
      <c r="H4" s="11"/>
      <c r="I4" s="11"/>
      <c r="J4" s="11"/>
    </row>
    <row r="5" ht="13.2" spans="1:11">
      <c r="A5" s="12" t="s">
        <v>9</v>
      </c>
      <c r="B5" s="12" t="s">
        <v>605</v>
      </c>
      <c r="C5" s="13" t="s">
        <v>606</v>
      </c>
      <c r="D5" s="13"/>
      <c r="E5" s="13"/>
      <c r="F5" s="13"/>
      <c r="G5" s="13"/>
      <c r="H5" s="13"/>
      <c r="I5" s="13"/>
      <c r="J5" s="13"/>
      <c r="K5" s="13"/>
    </row>
    <row r="6" customHeight="1" spans="1:11">
      <c r="A6" s="14"/>
      <c r="B6" s="14"/>
      <c r="C6" s="15" t="s">
        <v>607</v>
      </c>
      <c r="D6" s="13"/>
      <c r="E6" s="13"/>
      <c r="F6" s="13"/>
      <c r="G6" s="13"/>
      <c r="H6" s="13"/>
      <c r="I6" s="13"/>
      <c r="J6" s="13"/>
      <c r="K6" s="13"/>
    </row>
    <row r="7" customHeight="1" spans="1:11">
      <c r="A7" s="14"/>
      <c r="B7" s="14"/>
      <c r="C7" s="16" t="s">
        <v>608</v>
      </c>
      <c r="D7" s="13" t="s">
        <v>609</v>
      </c>
      <c r="E7" s="13"/>
      <c r="F7" s="13"/>
      <c r="G7" s="13"/>
      <c r="H7" s="13"/>
      <c r="I7" s="13"/>
      <c r="J7" s="13"/>
      <c r="K7" s="13"/>
    </row>
    <row r="8" ht="30.6" customHeight="1" spans="1:16">
      <c r="A8" s="14"/>
      <c r="B8" s="14"/>
      <c r="C8" s="16" t="s">
        <v>610</v>
      </c>
      <c r="D8" s="16" t="s">
        <v>611</v>
      </c>
      <c r="E8" s="17" t="s">
        <v>612</v>
      </c>
      <c r="F8" s="17"/>
      <c r="G8" s="17"/>
      <c r="H8" s="17"/>
      <c r="I8" s="17" t="s">
        <v>613</v>
      </c>
      <c r="J8" s="17"/>
      <c r="K8" s="17"/>
      <c r="P8" s="42" t="s">
        <v>614</v>
      </c>
    </row>
    <row r="9" ht="30.6" spans="1:13">
      <c r="A9" s="18"/>
      <c r="B9" s="19"/>
      <c r="C9" s="20" t="s">
        <v>615</v>
      </c>
      <c r="D9" s="16"/>
      <c r="E9" s="16" t="s">
        <v>616</v>
      </c>
      <c r="F9" s="16" t="s">
        <v>617</v>
      </c>
      <c r="G9" s="16" t="s">
        <v>618</v>
      </c>
      <c r="H9" s="16" t="s">
        <v>619</v>
      </c>
      <c r="I9" s="16" t="s">
        <v>620</v>
      </c>
      <c r="J9" s="16" t="s">
        <v>621</v>
      </c>
      <c r="K9" s="16" t="s">
        <v>622</v>
      </c>
      <c r="L9" s="6"/>
      <c r="M9" s="36" t="s">
        <v>623</v>
      </c>
    </row>
    <row r="10" s="1" customFormat="1" spans="1:24">
      <c r="A10" s="21">
        <v>1</v>
      </c>
      <c r="B10" s="22" t="s">
        <v>71</v>
      </c>
      <c r="C10" s="21">
        <f>6+2+8+8+10+4</f>
        <v>38</v>
      </c>
      <c r="D10" s="23">
        <f t="shared" ref="D10:D19" si="0">E10+F10+G10+H10</f>
        <v>6598.5</v>
      </c>
      <c r="E10" s="23">
        <f>727+100+827+585.2+665+100</f>
        <v>3004.2</v>
      </c>
      <c r="F10" s="23">
        <f>100+520+200+105.6+1066.6+120</f>
        <v>2112.2</v>
      </c>
      <c r="G10" s="23">
        <f>200+100+150+250+382.1</f>
        <v>1082.1</v>
      </c>
      <c r="H10" s="23">
        <f>200+200</f>
        <v>400</v>
      </c>
      <c r="I10" s="23">
        <f t="shared" ref="I10:I19" si="1">D10-J10-K10</f>
        <v>6598.5</v>
      </c>
      <c r="J10" s="23"/>
      <c r="K10" s="23"/>
      <c r="M10" s="43">
        <v>44.95</v>
      </c>
      <c r="P10" s="44" t="s">
        <v>624</v>
      </c>
      <c r="Q10" s="50"/>
      <c r="R10" s="50"/>
      <c r="S10" s="50"/>
      <c r="T10" s="50"/>
      <c r="U10" s="50"/>
      <c r="V10" s="50"/>
      <c r="W10" s="50"/>
      <c r="X10" s="50"/>
    </row>
    <row r="11" s="1" customFormat="1" spans="1:24">
      <c r="A11" s="21">
        <v>2</v>
      </c>
      <c r="B11" s="24" t="s">
        <v>68</v>
      </c>
      <c r="C11" s="21">
        <f>12+4+10+16+13+8</f>
        <v>63</v>
      </c>
      <c r="D11" s="23">
        <f t="shared" si="0"/>
        <v>12397.4</v>
      </c>
      <c r="E11" s="23">
        <f>300+885+949.9</f>
        <v>2134.9</v>
      </c>
      <c r="F11" s="23">
        <f>842.6+1148.6+150+1746.4+1059.3+736</f>
        <v>5682.9</v>
      </c>
      <c r="G11" s="23">
        <f>458+1462.2+995+505.1+850+309.3</f>
        <v>4579.6</v>
      </c>
      <c r="H11" s="23">
        <f>0</f>
        <v>0</v>
      </c>
      <c r="I11" s="23">
        <f t="shared" si="1"/>
        <v>12397.4</v>
      </c>
      <c r="J11" s="23"/>
      <c r="K11" s="23"/>
      <c r="M11" s="43">
        <v>51.8</v>
      </c>
      <c r="P11" s="44" t="s">
        <v>625</v>
      </c>
      <c r="Q11" s="50"/>
      <c r="R11" s="50"/>
      <c r="S11" s="50"/>
      <c r="T11" s="50"/>
      <c r="U11" s="50"/>
      <c r="V11" s="50"/>
      <c r="W11" s="50"/>
      <c r="X11" s="50"/>
    </row>
    <row r="12" s="2" customFormat="1" ht="26.4" spans="1:24">
      <c r="A12" s="25">
        <v>3</v>
      </c>
      <c r="B12" s="26" t="s">
        <v>166</v>
      </c>
      <c r="C12" s="25">
        <f>6+2+2+3+3</f>
        <v>16</v>
      </c>
      <c r="D12" s="27">
        <f t="shared" si="0"/>
        <v>2278</v>
      </c>
      <c r="E12" s="27">
        <f>50+100+200+200</f>
        <v>550</v>
      </c>
      <c r="F12" s="27">
        <f>180</f>
        <v>180</v>
      </c>
      <c r="G12" s="27">
        <f>150+50+268+350+280</f>
        <v>1098</v>
      </c>
      <c r="H12" s="27">
        <f>450</f>
        <v>450</v>
      </c>
      <c r="I12" s="27">
        <f t="shared" si="1"/>
        <v>2278</v>
      </c>
      <c r="J12" s="27"/>
      <c r="K12" s="27"/>
      <c r="M12" s="45">
        <v>43.47</v>
      </c>
      <c r="P12" s="44" t="s">
        <v>626</v>
      </c>
      <c r="Q12" s="47"/>
      <c r="R12" s="47"/>
      <c r="S12" s="47"/>
      <c r="T12" s="47"/>
      <c r="U12" s="47"/>
      <c r="V12" s="47"/>
      <c r="W12" s="47"/>
      <c r="X12" s="47"/>
    </row>
    <row r="13" s="3" customFormat="1" ht="26.4" spans="1:24">
      <c r="A13" s="25">
        <v>4</v>
      </c>
      <c r="B13" s="26" t="s">
        <v>74</v>
      </c>
      <c r="C13" s="25">
        <f>12+1+13+22+19+14</f>
        <v>81</v>
      </c>
      <c r="D13" s="27">
        <f t="shared" si="0"/>
        <v>15554.7</v>
      </c>
      <c r="E13" s="27">
        <f>1682.5+100+2153.7+600+408.8</f>
        <v>4945</v>
      </c>
      <c r="F13" s="27">
        <f>821.4+619+1551.4+1321+2328.5+1217.2</f>
        <v>7858.5</v>
      </c>
      <c r="G13" s="27">
        <f>282+650.6+1353.6+215+250</f>
        <v>2751.2</v>
      </c>
      <c r="H13" s="27">
        <v>0</v>
      </c>
      <c r="I13" s="27">
        <f t="shared" si="1"/>
        <v>15554.7</v>
      </c>
      <c r="J13" s="27"/>
      <c r="K13" s="27"/>
      <c r="M13" s="45">
        <v>35.04</v>
      </c>
      <c r="P13" s="44" t="s">
        <v>627</v>
      </c>
      <c r="Q13" s="45"/>
      <c r="R13" s="45"/>
      <c r="S13" s="45"/>
      <c r="T13" s="45"/>
      <c r="U13" s="45"/>
      <c r="V13" s="45"/>
      <c r="W13" s="45"/>
      <c r="X13" s="45"/>
    </row>
    <row r="14" s="3" customFormat="1" ht="26.4" spans="1:24">
      <c r="A14" s="25">
        <v>5</v>
      </c>
      <c r="B14" s="28" t="s">
        <v>628</v>
      </c>
      <c r="C14" s="29">
        <f>13+1+8+9+6+6</f>
        <v>43</v>
      </c>
      <c r="D14" s="27">
        <f t="shared" si="0"/>
        <v>5782.4</v>
      </c>
      <c r="E14" s="30">
        <f>584.9+288</f>
        <v>872.9</v>
      </c>
      <c r="F14" s="30">
        <f>200+50</f>
        <v>250</v>
      </c>
      <c r="G14" s="30">
        <f>844+400+1082+1083.7+656.8+593</f>
        <v>4659.5</v>
      </c>
      <c r="H14" s="30">
        <f>0+0</f>
        <v>0</v>
      </c>
      <c r="I14" s="30">
        <f t="shared" si="1"/>
        <v>5782.4</v>
      </c>
      <c r="J14" s="30"/>
      <c r="K14" s="30"/>
      <c r="M14" s="45">
        <v>47.88</v>
      </c>
      <c r="P14" s="44" t="s">
        <v>629</v>
      </c>
      <c r="Q14" s="45"/>
      <c r="R14" s="45"/>
      <c r="S14" s="45"/>
      <c r="T14" s="45"/>
      <c r="U14" s="45"/>
      <c r="V14" s="45"/>
      <c r="W14" s="45"/>
      <c r="X14" s="45"/>
    </row>
    <row r="15" s="3" customFormat="1" ht="26.4" spans="1:24">
      <c r="A15" s="25">
        <v>6</v>
      </c>
      <c r="B15" s="26" t="s">
        <v>189</v>
      </c>
      <c r="C15" s="25">
        <f>6+5+8+3+10</f>
        <v>32</v>
      </c>
      <c r="D15" s="27">
        <f t="shared" si="0"/>
        <v>5810.6</v>
      </c>
      <c r="E15" s="27">
        <f>388+500+739.3+285.5</f>
        <v>1912.8</v>
      </c>
      <c r="F15" s="27">
        <f>971.2+160+236.4+200+703</f>
        <v>2270.6</v>
      </c>
      <c r="G15" s="27">
        <f>50+183.4+516.2+200+677.6</f>
        <v>1627.2</v>
      </c>
      <c r="H15" s="27">
        <v>0</v>
      </c>
      <c r="I15" s="27">
        <f t="shared" si="1"/>
        <v>5810.6</v>
      </c>
      <c r="J15" s="27"/>
      <c r="K15" s="27"/>
      <c r="M15" s="45">
        <v>50.58</v>
      </c>
      <c r="P15" s="44" t="s">
        <v>630</v>
      </c>
      <c r="Q15" s="45"/>
      <c r="R15" s="45"/>
      <c r="S15" s="45"/>
      <c r="T15" s="45"/>
      <c r="U15" s="45"/>
      <c r="V15" s="45"/>
      <c r="W15" s="45"/>
      <c r="X15" s="45"/>
    </row>
    <row r="16" s="4" customFormat="1" ht="26.4" spans="1:24">
      <c r="A16" s="25">
        <v>7</v>
      </c>
      <c r="B16" s="31" t="s">
        <v>100</v>
      </c>
      <c r="C16" s="25">
        <f>2+2+1</f>
        <v>5</v>
      </c>
      <c r="D16" s="27">
        <f t="shared" si="0"/>
        <v>9705.6</v>
      </c>
      <c r="E16" s="27">
        <f>852.1</f>
        <v>852.1</v>
      </c>
      <c r="F16" s="27">
        <f>300</f>
        <v>300</v>
      </c>
      <c r="G16" s="27">
        <f>7547.9+1005.6</f>
        <v>8553.5</v>
      </c>
      <c r="H16" s="27">
        <f>0+0</f>
        <v>0</v>
      </c>
      <c r="I16" s="30">
        <f t="shared" si="1"/>
        <v>1305.6</v>
      </c>
      <c r="J16" s="27">
        <v>8400</v>
      </c>
      <c r="K16" s="27"/>
      <c r="M16" s="46">
        <v>14.02</v>
      </c>
      <c r="P16" s="44" t="s">
        <v>631</v>
      </c>
      <c r="Q16" s="46"/>
      <c r="R16" s="46"/>
      <c r="S16" s="46"/>
      <c r="T16" s="46"/>
      <c r="U16" s="46"/>
      <c r="V16" s="46"/>
      <c r="W16" s="46"/>
      <c r="X16" s="46"/>
    </row>
    <row r="17" s="3" customFormat="1" ht="26.4" spans="1:24">
      <c r="A17" s="25">
        <v>8</v>
      </c>
      <c r="B17" s="31" t="s">
        <v>365</v>
      </c>
      <c r="C17" s="25">
        <f>1+1+1+1</f>
        <v>4</v>
      </c>
      <c r="D17" s="27">
        <f t="shared" si="0"/>
        <v>732</v>
      </c>
      <c r="E17" s="27">
        <f>150+100+50</f>
        <v>300</v>
      </c>
      <c r="F17" s="27">
        <f>432</f>
        <v>432</v>
      </c>
      <c r="G17" s="27">
        <v>0</v>
      </c>
      <c r="H17" s="27">
        <f>0+0+0+0</f>
        <v>0</v>
      </c>
      <c r="I17" s="27">
        <f t="shared" si="1"/>
        <v>732</v>
      </c>
      <c r="J17" s="27"/>
      <c r="K17" s="27"/>
      <c r="M17" s="45">
        <v>17.03</v>
      </c>
      <c r="P17" s="44" t="s">
        <v>632</v>
      </c>
      <c r="Q17" s="45"/>
      <c r="R17" s="45"/>
      <c r="S17" s="45"/>
      <c r="T17" s="45"/>
      <c r="U17" s="45"/>
      <c r="V17" s="45"/>
      <c r="W17" s="45"/>
      <c r="X17" s="45"/>
    </row>
    <row r="18" s="2" customFormat="1" spans="1:24">
      <c r="A18" s="25">
        <v>9</v>
      </c>
      <c r="B18" s="26" t="s">
        <v>367</v>
      </c>
      <c r="C18" s="25">
        <f>1</f>
        <v>1</v>
      </c>
      <c r="D18" s="27">
        <f t="shared" si="0"/>
        <v>100</v>
      </c>
      <c r="E18" s="27">
        <v>0</v>
      </c>
      <c r="F18" s="27">
        <v>0</v>
      </c>
      <c r="G18" s="27">
        <f>100</f>
        <v>100</v>
      </c>
      <c r="H18" s="27">
        <f>0+0</f>
        <v>0</v>
      </c>
      <c r="I18" s="27">
        <f t="shared" si="1"/>
        <v>100</v>
      </c>
      <c r="J18" s="27"/>
      <c r="K18" s="27"/>
      <c r="M18" s="45">
        <v>4.28</v>
      </c>
      <c r="P18" s="47"/>
      <c r="Q18" s="47"/>
      <c r="R18" s="47"/>
      <c r="S18" s="47"/>
      <c r="T18" s="47"/>
      <c r="U18" s="47"/>
      <c r="V18" s="47"/>
      <c r="W18" s="47"/>
      <c r="X18" s="47"/>
    </row>
    <row r="19" s="5" customFormat="1" ht="13.2" spans="1:24">
      <c r="A19" s="25">
        <v>10</v>
      </c>
      <c r="B19" s="26" t="s">
        <v>98</v>
      </c>
      <c r="C19" s="25">
        <f>2+1+3+1</f>
        <v>7</v>
      </c>
      <c r="D19" s="27">
        <f t="shared" si="0"/>
        <v>1256.6</v>
      </c>
      <c r="E19" s="27">
        <f>100+343.4</f>
        <v>443.4</v>
      </c>
      <c r="F19" s="27">
        <f>383.2+130+300</f>
        <v>813.2</v>
      </c>
      <c r="G19" s="27">
        <v>0</v>
      </c>
      <c r="H19" s="27">
        <f>0+0</f>
        <v>0</v>
      </c>
      <c r="I19" s="27">
        <f t="shared" si="1"/>
        <v>1256.6</v>
      </c>
      <c r="J19" s="27"/>
      <c r="K19" s="27"/>
      <c r="M19" s="45">
        <v>14.37</v>
      </c>
      <c r="P19" s="47"/>
      <c r="Q19" s="47"/>
      <c r="R19" s="47"/>
      <c r="S19" s="47"/>
      <c r="T19" s="47"/>
      <c r="U19" s="47"/>
      <c r="V19" s="47"/>
      <c r="W19" s="47"/>
      <c r="X19" s="47"/>
    </row>
    <row r="20" ht="13.2" spans="1:13">
      <c r="A20" s="13"/>
      <c r="B20" s="25" t="s">
        <v>633</v>
      </c>
      <c r="C20" s="32">
        <f t="shared" ref="C20:J20" si="2">SUM(C10:C19)</f>
        <v>290</v>
      </c>
      <c r="D20" s="33">
        <f t="shared" si="2"/>
        <v>60215.8</v>
      </c>
      <c r="E20" s="33">
        <f t="shared" si="2"/>
        <v>15015.3</v>
      </c>
      <c r="F20" s="33">
        <f t="shared" si="2"/>
        <v>19899.4</v>
      </c>
      <c r="G20" s="33">
        <f t="shared" si="2"/>
        <v>24451.1</v>
      </c>
      <c r="H20" s="33">
        <f t="shared" si="2"/>
        <v>850</v>
      </c>
      <c r="I20" s="33">
        <f t="shared" si="2"/>
        <v>51815.8</v>
      </c>
      <c r="J20" s="33">
        <f t="shared" si="2"/>
        <v>8400</v>
      </c>
      <c r="K20" s="33">
        <f>SUM(K10:K15)</f>
        <v>0</v>
      </c>
      <c r="M20" s="48">
        <f>SUM(M10:M19)</f>
        <v>323.42</v>
      </c>
    </row>
    <row r="21" spans="2:15">
      <c r="B21" s="34"/>
      <c r="N21" s="49"/>
      <c r="O21" s="49"/>
    </row>
    <row r="22" spans="2:10">
      <c r="B22" s="8"/>
      <c r="C22" s="35" t="s">
        <v>623</v>
      </c>
      <c r="D22" s="35" t="s">
        <v>634</v>
      </c>
      <c r="E22" s="36" t="s">
        <v>635</v>
      </c>
      <c r="F22" s="37"/>
      <c r="G22" s="37"/>
      <c r="H22" s="37"/>
      <c r="I22" s="37"/>
      <c r="J22" s="37"/>
    </row>
    <row r="23" spans="2:10">
      <c r="B23" s="38" t="s">
        <v>636</v>
      </c>
      <c r="C23" s="39">
        <v>489.41</v>
      </c>
      <c r="D23" s="39">
        <f>+D20/10000</f>
        <v>6.02158</v>
      </c>
      <c r="E23" s="39">
        <f>+C23-D23</f>
        <v>483.38842</v>
      </c>
      <c r="F23" s="37"/>
      <c r="G23" s="37"/>
      <c r="H23" s="37"/>
      <c r="I23" s="37"/>
      <c r="J23" s="37"/>
    </row>
    <row r="24" spans="2:5">
      <c r="B24" s="8"/>
      <c r="C24" s="8"/>
      <c r="D24" s="8"/>
      <c r="E24" s="8"/>
    </row>
    <row r="25" spans="2:5">
      <c r="B25" s="38" t="s">
        <v>637</v>
      </c>
      <c r="C25" s="8">
        <v>88.88</v>
      </c>
      <c r="D25" s="40">
        <f>80632.4/10000</f>
        <v>8.06324</v>
      </c>
      <c r="E25" s="40">
        <f>+C25-D25</f>
        <v>80.81676</v>
      </c>
    </row>
    <row r="27" spans="2:9">
      <c r="B27" s="10" t="s">
        <v>638</v>
      </c>
      <c r="C27" s="8">
        <v>230.28</v>
      </c>
      <c r="D27" s="8">
        <v>36.09</v>
      </c>
      <c r="E27" s="41">
        <f>+C27-D27</f>
        <v>194.19</v>
      </c>
      <c r="F27" s="37"/>
      <c r="G27" s="37"/>
      <c r="H27" s="37"/>
      <c r="I27" s="37"/>
    </row>
    <row r="28" spans="4:10">
      <c r="D28" s="10"/>
      <c r="E28" s="10"/>
      <c r="F28" s="10"/>
      <c r="G28" s="10"/>
      <c r="H28" s="10"/>
      <c r="I28" s="10"/>
      <c r="J28" s="10"/>
    </row>
  </sheetData>
  <mergeCells count="10">
    <mergeCell ref="C2:J2"/>
    <mergeCell ref="C3:J3"/>
    <mergeCell ref="C4:J4"/>
    <mergeCell ref="C5:K5"/>
    <mergeCell ref="C6:K6"/>
    <mergeCell ref="D7:K7"/>
    <mergeCell ref="D28:J28"/>
    <mergeCell ref="A5:A9"/>
    <mergeCell ref="B5:B9"/>
    <mergeCell ref="D8:D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X364"/>
  <sheetViews>
    <sheetView tabSelected="1" workbookViewId="0">
      <pane xSplit="2" ySplit="14" topLeftCell="C145" activePane="bottomRight" state="frozen"/>
      <selection/>
      <selection pane="topRight"/>
      <selection pane="bottomLeft"/>
      <selection pane="bottomRight" activeCell="Q149" sqref="Q149"/>
    </sheetView>
  </sheetViews>
  <sheetFormatPr defaultColWidth="9" defaultRowHeight="12"/>
  <cols>
    <col min="1" max="1" width="6" style="54" customWidth="1"/>
    <col min="2" max="2" width="57.4444444444444" style="55" customWidth="1"/>
    <col min="3" max="3" width="5.88888888888889" style="54" customWidth="1"/>
    <col min="4" max="4" width="7.55555555555556" style="56" hidden="1" customWidth="1"/>
    <col min="5" max="5" width="7.44444444444444" style="56" hidden="1" customWidth="1"/>
    <col min="6" max="6" width="8.88888888888889" style="56" customWidth="1"/>
    <col min="7" max="7" width="28.3333333333333" style="53" customWidth="1"/>
    <col min="8" max="8" width="20.5555555555556" style="53" customWidth="1"/>
    <col min="9" max="9" width="8.44444444444444" style="54" customWidth="1"/>
    <col min="10" max="10" width="17.5555555555556" style="53" customWidth="1"/>
    <col min="11" max="11" width="37.6666666666667" style="53" hidden="1" customWidth="1"/>
    <col min="12" max="12" width="11.5555555555556" style="53" hidden="1" customWidth="1"/>
    <col min="13" max="13" width="13.4444444444444" style="53" hidden="1" customWidth="1"/>
    <col min="14" max="14" width="9.11111111111111" style="55" hidden="1" customWidth="1"/>
    <col min="15" max="15" width="9.11111111111111" style="53" hidden="1" customWidth="1"/>
    <col min="16" max="16" width="9" style="55" hidden="1" customWidth="1"/>
    <col min="17" max="18" width="8.88888888888889" style="55"/>
    <col min="19" max="19" width="11.7777777777778" style="55" customWidth="1"/>
    <col min="20" max="20" width="8.88888888888889" style="55"/>
    <col min="21" max="21" width="7.66666666666667" style="55" customWidth="1"/>
    <col min="22" max="22" width="7" style="55" customWidth="1"/>
    <col min="23" max="23" width="8.88888888888889" style="55"/>
    <col min="24" max="24" width="16.7777777777778" style="55" customWidth="1"/>
    <col min="25" max="16384" width="8.88888888888889" style="55"/>
  </cols>
  <sheetData>
    <row r="1" ht="13.2" spans="1:13">
      <c r="A1" s="57" t="s">
        <v>0</v>
      </c>
      <c r="B1" s="57"/>
      <c r="C1" s="57"/>
      <c r="D1" s="58"/>
      <c r="E1" s="59"/>
      <c r="F1" s="59"/>
      <c r="G1" s="60"/>
      <c r="H1" s="60"/>
      <c r="I1" s="59"/>
      <c r="J1" s="60"/>
      <c r="K1" s="60"/>
      <c r="L1" s="60"/>
      <c r="M1" s="60"/>
    </row>
    <row r="2" spans="1:13">
      <c r="A2" s="61"/>
      <c r="B2" s="62"/>
      <c r="C2" s="62"/>
      <c r="D2" s="58"/>
      <c r="E2" s="58"/>
      <c r="F2" s="58"/>
      <c r="G2" s="60"/>
      <c r="H2" s="60"/>
      <c r="I2" s="59"/>
      <c r="J2" s="60"/>
      <c r="K2" s="60"/>
      <c r="L2" s="60"/>
      <c r="M2" s="60"/>
    </row>
    <row r="3" ht="18.75" customHeight="1" spans="1:24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ht="4.2" customHeight="1" spans="1:13">
      <c r="A4" s="61"/>
      <c r="B4" s="64"/>
      <c r="C4" s="64"/>
      <c r="D4" s="64"/>
      <c r="E4" s="64"/>
      <c r="F4" s="64"/>
      <c r="G4" s="64"/>
      <c r="H4" s="61"/>
      <c r="I4" s="61"/>
      <c r="J4" s="64"/>
      <c r="K4" s="105"/>
      <c r="L4" s="106"/>
      <c r="M4" s="61"/>
    </row>
    <row r="5" ht="14.25" customHeight="1" spans="1:13">
      <c r="A5" s="65" t="s">
        <v>2</v>
      </c>
      <c r="B5" s="64"/>
      <c r="C5" s="64"/>
      <c r="D5" s="64"/>
      <c r="E5" s="64"/>
      <c r="F5" s="64"/>
      <c r="G5" s="64"/>
      <c r="H5" s="61"/>
      <c r="I5" s="61"/>
      <c r="J5" s="64"/>
      <c r="K5" s="105"/>
      <c r="L5" s="106"/>
      <c r="M5" s="61"/>
    </row>
    <row r="6" ht="14.25" customHeight="1" spans="1:16">
      <c r="A6" s="61"/>
      <c r="B6" s="66" t="s">
        <v>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ht="14.25" customHeight="1" spans="1:16">
      <c r="A7" s="61"/>
      <c r="B7" s="67" t="s">
        <v>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ht="14.25" customHeight="1" spans="1:16">
      <c r="A8" s="61"/>
      <c r="B8" s="68" t="s">
        <v>5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ht="14.25" customHeight="1" spans="1:16">
      <c r="A9" s="61"/>
      <c r="B9" s="69" t="s">
        <v>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ht="14.25" customHeight="1" spans="1:16">
      <c r="A10" s="61"/>
      <c r="B10" s="70" t="s">
        <v>7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ht="14.25" customHeight="1" spans="1:16">
      <c r="A11" s="61"/>
      <c r="B11" s="71" t="s">
        <v>8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ht="4.2" customHeight="1" spans="1:13">
      <c r="A12" s="61"/>
      <c r="B12" s="64"/>
      <c r="C12" s="64"/>
      <c r="D12" s="64"/>
      <c r="E12" s="64"/>
      <c r="F12" s="64"/>
      <c r="G12" s="64"/>
      <c r="H12" s="61"/>
      <c r="I12" s="61"/>
      <c r="J12" s="64"/>
      <c r="K12" s="105"/>
      <c r="L12" s="106"/>
      <c r="M12" s="61"/>
    </row>
    <row r="13" ht="18.9" customHeight="1" spans="1:24">
      <c r="A13" s="72" t="s">
        <v>9</v>
      </c>
      <c r="B13" s="73" t="s">
        <v>10</v>
      </c>
      <c r="C13" s="74" t="s">
        <v>11</v>
      </c>
      <c r="D13" s="75" t="s">
        <v>12</v>
      </c>
      <c r="E13" s="75" t="s">
        <v>13</v>
      </c>
      <c r="F13" s="76" t="s">
        <v>14</v>
      </c>
      <c r="G13" s="76"/>
      <c r="H13" s="73" t="s">
        <v>15</v>
      </c>
      <c r="I13" s="76" t="s">
        <v>16</v>
      </c>
      <c r="J13" s="76"/>
      <c r="K13" s="76" t="s">
        <v>17</v>
      </c>
      <c r="L13" s="76" t="s">
        <v>18</v>
      </c>
      <c r="M13" s="107" t="s">
        <v>19</v>
      </c>
      <c r="Q13" s="118" t="s">
        <v>20</v>
      </c>
      <c r="R13" s="118"/>
      <c r="S13" s="118"/>
      <c r="T13" s="118"/>
      <c r="U13" s="118"/>
      <c r="V13" s="118"/>
      <c r="W13" s="118"/>
      <c r="X13" s="118"/>
    </row>
    <row r="14" ht="19.8" customHeight="1" spans="1:24">
      <c r="A14" s="77"/>
      <c r="B14" s="78"/>
      <c r="C14" s="74"/>
      <c r="D14" s="75"/>
      <c r="E14" s="75"/>
      <c r="F14" s="75" t="s">
        <v>21</v>
      </c>
      <c r="G14" s="76" t="s">
        <v>22</v>
      </c>
      <c r="H14" s="78"/>
      <c r="I14" s="72" t="s">
        <v>23</v>
      </c>
      <c r="J14" s="73" t="s">
        <v>24</v>
      </c>
      <c r="K14" s="76"/>
      <c r="L14" s="76"/>
      <c r="M14" s="107"/>
      <c r="O14" s="60" t="s">
        <v>25</v>
      </c>
      <c r="Q14" s="118" t="s">
        <v>26</v>
      </c>
      <c r="R14" s="118" t="s">
        <v>27</v>
      </c>
      <c r="S14" s="118" t="s">
        <v>28</v>
      </c>
      <c r="T14" s="118" t="s">
        <v>29</v>
      </c>
      <c r="U14" s="118"/>
      <c r="V14" s="118"/>
      <c r="W14" s="118"/>
      <c r="X14" s="118"/>
    </row>
    <row r="15" ht="45" customHeight="1" spans="1:24">
      <c r="A15" s="77"/>
      <c r="B15" s="78"/>
      <c r="C15" s="72"/>
      <c r="D15" s="79"/>
      <c r="E15" s="79"/>
      <c r="F15" s="79"/>
      <c r="G15" s="73"/>
      <c r="H15" s="78"/>
      <c r="I15" s="77"/>
      <c r="J15" s="78"/>
      <c r="K15" s="73"/>
      <c r="L15" s="73"/>
      <c r="M15" s="60"/>
      <c r="O15" s="60"/>
      <c r="Q15" s="119"/>
      <c r="R15" s="119"/>
      <c r="S15" s="119"/>
      <c r="T15" s="119" t="s">
        <v>30</v>
      </c>
      <c r="U15" s="119" t="s">
        <v>31</v>
      </c>
      <c r="V15" s="119" t="s">
        <v>32</v>
      </c>
      <c r="W15" s="119" t="s">
        <v>33</v>
      </c>
      <c r="X15" s="120" t="s">
        <v>34</v>
      </c>
    </row>
    <row r="16" ht="15" customHeight="1" spans="1:24">
      <c r="A16" s="181" t="s">
        <v>35</v>
      </c>
      <c r="B16" s="181" t="s">
        <v>36</v>
      </c>
      <c r="C16" s="181" t="s">
        <v>37</v>
      </c>
      <c r="D16" s="75"/>
      <c r="E16" s="75"/>
      <c r="F16" s="181" t="s">
        <v>38</v>
      </c>
      <c r="G16" s="181" t="s">
        <v>39</v>
      </c>
      <c r="H16" s="181" t="s">
        <v>40</v>
      </c>
      <c r="I16" s="181" t="s">
        <v>41</v>
      </c>
      <c r="J16" s="181" t="s">
        <v>42</v>
      </c>
      <c r="K16" s="76"/>
      <c r="L16" s="76"/>
      <c r="M16" s="108"/>
      <c r="N16" s="109"/>
      <c r="O16" s="108"/>
      <c r="P16" s="109"/>
      <c r="Q16" s="181" t="s">
        <v>43</v>
      </c>
      <c r="R16" s="181" t="s">
        <v>44</v>
      </c>
      <c r="S16" s="181" t="s">
        <v>45</v>
      </c>
      <c r="T16" s="181" t="s">
        <v>46</v>
      </c>
      <c r="U16" s="181" t="s">
        <v>47</v>
      </c>
      <c r="V16" s="181" t="s">
        <v>48</v>
      </c>
      <c r="W16" s="181" t="s">
        <v>49</v>
      </c>
      <c r="X16" s="181" t="s">
        <v>50</v>
      </c>
    </row>
    <row r="17" ht="19.95" customHeight="1" spans="1:24">
      <c r="A17" s="81" t="s">
        <v>51</v>
      </c>
      <c r="B17" s="82" t="s">
        <v>52</v>
      </c>
      <c r="C17" s="83"/>
      <c r="D17" s="83"/>
      <c r="E17" s="83"/>
      <c r="F17" s="83"/>
      <c r="G17" s="83"/>
      <c r="H17" s="84"/>
      <c r="I17" s="84"/>
      <c r="J17" s="83"/>
      <c r="K17" s="84"/>
      <c r="L17" s="83"/>
      <c r="M17" s="110"/>
      <c r="N17" s="111"/>
      <c r="O17" s="110"/>
      <c r="P17" s="111"/>
      <c r="Q17" s="121"/>
      <c r="R17" s="121"/>
      <c r="S17" s="121"/>
      <c r="T17" s="111"/>
      <c r="U17" s="111"/>
      <c r="V17" s="111"/>
      <c r="W17" s="111"/>
      <c r="X17" s="111"/>
    </row>
    <row r="18" ht="30" customHeight="1" spans="1:24">
      <c r="A18" s="85">
        <v>1</v>
      </c>
      <c r="B18" s="86" t="s">
        <v>53</v>
      </c>
      <c r="C18" s="85" t="s">
        <v>54</v>
      </c>
      <c r="D18" s="87">
        <v>0.5</v>
      </c>
      <c r="E18" s="87"/>
      <c r="F18" s="87">
        <v>0.5</v>
      </c>
      <c r="G18" s="88" t="s">
        <v>55</v>
      </c>
      <c r="H18" s="88" t="s">
        <v>56</v>
      </c>
      <c r="I18" s="85"/>
      <c r="J18" s="94"/>
      <c r="K18" s="112" t="s">
        <v>57</v>
      </c>
      <c r="L18" s="94" t="s">
        <v>58</v>
      </c>
      <c r="M18" s="113"/>
      <c r="N18" s="113"/>
      <c r="O18" s="94"/>
      <c r="P18" s="113"/>
      <c r="Q18" s="113"/>
      <c r="R18" s="113"/>
      <c r="S18" s="113"/>
      <c r="T18" s="113"/>
      <c r="U18" s="113"/>
      <c r="V18" s="113"/>
      <c r="W18" s="113"/>
      <c r="X18" s="113"/>
    </row>
    <row r="19" ht="30" customHeight="1" spans="1:24">
      <c r="A19" s="89" t="s">
        <v>59</v>
      </c>
      <c r="B19" s="90" t="s">
        <v>60</v>
      </c>
      <c r="C19" s="91"/>
      <c r="D19" s="91"/>
      <c r="E19" s="91"/>
      <c r="F19" s="91"/>
      <c r="G19" s="91"/>
      <c r="H19" s="92"/>
      <c r="I19" s="92"/>
      <c r="J19" s="91"/>
      <c r="K19" s="92"/>
      <c r="L19" s="91"/>
      <c r="M19" s="94"/>
      <c r="N19" s="113"/>
      <c r="O19" s="94"/>
      <c r="P19" s="113"/>
      <c r="Q19" s="113"/>
      <c r="R19" s="113"/>
      <c r="S19" s="113"/>
      <c r="T19" s="113"/>
      <c r="U19" s="113"/>
      <c r="V19" s="113"/>
      <c r="W19" s="113"/>
      <c r="X19" s="113"/>
    </row>
    <row r="20" ht="48" spans="1:24">
      <c r="A20" s="85">
        <v>2</v>
      </c>
      <c r="B20" s="86" t="s">
        <v>61</v>
      </c>
      <c r="C20" s="93" t="s">
        <v>62</v>
      </c>
      <c r="D20" s="87">
        <v>138.31</v>
      </c>
      <c r="E20" s="87"/>
      <c r="F20" s="87">
        <v>138.31</v>
      </c>
      <c r="G20" s="94" t="s">
        <v>63</v>
      </c>
      <c r="H20" s="94" t="s">
        <v>64</v>
      </c>
      <c r="I20" s="94"/>
      <c r="J20" s="114"/>
      <c r="K20" s="94" t="s">
        <v>65</v>
      </c>
      <c r="L20" s="94" t="s">
        <v>66</v>
      </c>
      <c r="M20" s="94"/>
      <c r="N20" s="113"/>
      <c r="O20" s="94" t="s">
        <v>67</v>
      </c>
      <c r="P20" s="113"/>
      <c r="Q20" s="113"/>
      <c r="R20" s="113"/>
      <c r="S20" s="113"/>
      <c r="T20" s="113"/>
      <c r="U20" s="113"/>
      <c r="V20" s="113"/>
      <c r="W20" s="113"/>
      <c r="X20" s="113"/>
    </row>
    <row r="21" s="51" customFormat="1" ht="48" spans="1:24">
      <c r="A21" s="95"/>
      <c r="B21" s="96" t="s">
        <v>68</v>
      </c>
      <c r="C21" s="97" t="s">
        <v>62</v>
      </c>
      <c r="D21" s="98">
        <v>78.13</v>
      </c>
      <c r="E21" s="98"/>
      <c r="F21" s="98">
        <v>78.13</v>
      </c>
      <c r="G21" s="99" t="s">
        <v>69</v>
      </c>
      <c r="H21" s="100" t="s">
        <v>70</v>
      </c>
      <c r="I21" s="100"/>
      <c r="J21" s="115"/>
      <c r="K21" s="100"/>
      <c r="L21" s="115"/>
      <c r="M21" s="100"/>
      <c r="N21" s="116"/>
      <c r="O21" s="100"/>
      <c r="P21" s="116"/>
      <c r="Q21" s="116"/>
      <c r="R21" s="116"/>
      <c r="S21" s="116"/>
      <c r="T21" s="116"/>
      <c r="U21" s="116"/>
      <c r="V21" s="116"/>
      <c r="W21" s="116"/>
      <c r="X21" s="116"/>
    </row>
    <row r="22" s="51" customFormat="1" ht="30" customHeight="1" spans="1:24">
      <c r="A22" s="95"/>
      <c r="B22" s="96" t="s">
        <v>71</v>
      </c>
      <c r="C22" s="97" t="s">
        <v>62</v>
      </c>
      <c r="D22" s="98">
        <v>8.67</v>
      </c>
      <c r="E22" s="98"/>
      <c r="F22" s="98">
        <v>8.67</v>
      </c>
      <c r="G22" s="99" t="s">
        <v>72</v>
      </c>
      <c r="H22" s="100" t="s">
        <v>73</v>
      </c>
      <c r="I22" s="100"/>
      <c r="J22" s="115"/>
      <c r="K22" s="100"/>
      <c r="L22" s="115"/>
      <c r="M22" s="100"/>
      <c r="N22" s="116"/>
      <c r="O22" s="100"/>
      <c r="P22" s="116"/>
      <c r="Q22" s="116"/>
      <c r="R22" s="116"/>
      <c r="S22" s="116"/>
      <c r="T22" s="116"/>
      <c r="U22" s="116"/>
      <c r="V22" s="116"/>
      <c r="W22" s="116"/>
      <c r="X22" s="116"/>
    </row>
    <row r="23" s="51" customFormat="1" ht="36" spans="1:24">
      <c r="A23" s="95"/>
      <c r="B23" s="96" t="s">
        <v>74</v>
      </c>
      <c r="C23" s="97" t="s">
        <v>62</v>
      </c>
      <c r="D23" s="98">
        <v>51.51</v>
      </c>
      <c r="E23" s="98"/>
      <c r="F23" s="98">
        <v>51.51</v>
      </c>
      <c r="G23" s="99" t="s">
        <v>75</v>
      </c>
      <c r="H23" s="100" t="s">
        <v>76</v>
      </c>
      <c r="I23" s="100"/>
      <c r="J23" s="115"/>
      <c r="K23" s="100"/>
      <c r="L23" s="115"/>
      <c r="M23" s="100"/>
      <c r="N23" s="116"/>
      <c r="O23" s="100"/>
      <c r="P23" s="116"/>
      <c r="Q23" s="116"/>
      <c r="R23" s="116"/>
      <c r="S23" s="116"/>
      <c r="T23" s="116"/>
      <c r="U23" s="116"/>
      <c r="V23" s="116"/>
      <c r="W23" s="116"/>
      <c r="X23" s="116"/>
    </row>
    <row r="24" ht="39.9" customHeight="1" spans="1:24">
      <c r="A24" s="85">
        <v>3</v>
      </c>
      <c r="B24" s="86" t="s">
        <v>77</v>
      </c>
      <c r="C24" s="85" t="s">
        <v>62</v>
      </c>
      <c r="D24" s="87">
        <f>E24+F24</f>
        <v>265.43</v>
      </c>
      <c r="E24" s="87"/>
      <c r="F24" s="87">
        <v>265.43</v>
      </c>
      <c r="G24" s="88" t="s">
        <v>78</v>
      </c>
      <c r="H24" s="94" t="s">
        <v>79</v>
      </c>
      <c r="I24" s="85"/>
      <c r="J24" s="94"/>
      <c r="K24" s="112" t="s">
        <v>80</v>
      </c>
      <c r="L24" s="94" t="s">
        <v>66</v>
      </c>
      <c r="M24" s="113"/>
      <c r="N24" s="113"/>
      <c r="O24" s="94"/>
      <c r="P24" s="113"/>
      <c r="Q24" s="113"/>
      <c r="R24" s="113"/>
      <c r="S24" s="113"/>
      <c r="T24" s="113"/>
      <c r="U24" s="113"/>
      <c r="V24" s="113"/>
      <c r="W24" s="113"/>
      <c r="X24" s="113"/>
    </row>
    <row r="25" ht="30" customHeight="1" spans="1:24">
      <c r="A25" s="85">
        <v>4</v>
      </c>
      <c r="B25" s="86" t="s">
        <v>81</v>
      </c>
      <c r="C25" s="85" t="s">
        <v>62</v>
      </c>
      <c r="D25" s="87">
        <f>E25+F25</f>
        <v>29.7</v>
      </c>
      <c r="E25" s="87"/>
      <c r="F25" s="87">
        <v>29.7</v>
      </c>
      <c r="G25" s="88" t="s">
        <v>55</v>
      </c>
      <c r="H25" s="88" t="s">
        <v>82</v>
      </c>
      <c r="I25" s="85"/>
      <c r="J25" s="94"/>
      <c r="K25" s="112" t="s">
        <v>83</v>
      </c>
      <c r="L25" s="94" t="s">
        <v>66</v>
      </c>
      <c r="M25" s="113"/>
      <c r="N25" s="113"/>
      <c r="O25" s="94"/>
      <c r="P25" s="113"/>
      <c r="Q25" s="113"/>
      <c r="R25" s="113"/>
      <c r="S25" s="113"/>
      <c r="T25" s="113"/>
      <c r="U25" s="113"/>
      <c r="V25" s="113"/>
      <c r="W25" s="113"/>
      <c r="X25" s="113"/>
    </row>
    <row r="26" ht="30" customHeight="1" spans="1:24">
      <c r="A26" s="85">
        <v>5</v>
      </c>
      <c r="B26" s="86" t="s">
        <v>84</v>
      </c>
      <c r="C26" s="85" t="s">
        <v>85</v>
      </c>
      <c r="D26" s="87">
        <f>E26+F26</f>
        <v>758</v>
      </c>
      <c r="E26" s="87"/>
      <c r="F26" s="87">
        <v>758</v>
      </c>
      <c r="G26" s="88" t="s">
        <v>55</v>
      </c>
      <c r="H26" s="88" t="s">
        <v>82</v>
      </c>
      <c r="I26" s="85"/>
      <c r="J26" s="94"/>
      <c r="K26" s="112" t="s">
        <v>83</v>
      </c>
      <c r="L26" s="94" t="s">
        <v>66</v>
      </c>
      <c r="M26" s="113">
        <v>2017</v>
      </c>
      <c r="N26" s="113"/>
      <c r="O26" s="94"/>
      <c r="P26" s="113"/>
      <c r="Q26" s="113"/>
      <c r="R26" s="113"/>
      <c r="S26" s="113"/>
      <c r="T26" s="113"/>
      <c r="U26" s="113"/>
      <c r="V26" s="113"/>
      <c r="W26" s="113"/>
      <c r="X26" s="113"/>
    </row>
    <row r="27" ht="30" customHeight="1" spans="1:24">
      <c r="A27" s="85">
        <v>6</v>
      </c>
      <c r="B27" s="86" t="s">
        <v>86</v>
      </c>
      <c r="C27" s="85" t="s">
        <v>87</v>
      </c>
      <c r="D27" s="87">
        <f>E27+F27</f>
        <v>87.8</v>
      </c>
      <c r="E27" s="87"/>
      <c r="F27" s="87">
        <v>87.8</v>
      </c>
      <c r="G27" s="88" t="s">
        <v>55</v>
      </c>
      <c r="H27" s="88" t="s">
        <v>82</v>
      </c>
      <c r="I27" s="85"/>
      <c r="J27" s="94"/>
      <c r="K27" s="112" t="s">
        <v>83</v>
      </c>
      <c r="L27" s="94" t="s">
        <v>66</v>
      </c>
      <c r="M27" s="113"/>
      <c r="N27" s="113"/>
      <c r="O27" s="94"/>
      <c r="P27" s="113"/>
      <c r="Q27" s="113"/>
      <c r="R27" s="113"/>
      <c r="S27" s="113"/>
      <c r="T27" s="113"/>
      <c r="U27" s="113"/>
      <c r="V27" s="113"/>
      <c r="W27" s="113"/>
      <c r="X27" s="113"/>
    </row>
    <row r="28" ht="30" customHeight="1" spans="1:24">
      <c r="A28" s="85">
        <v>7</v>
      </c>
      <c r="B28" s="86" t="s">
        <v>88</v>
      </c>
      <c r="C28" s="85" t="s">
        <v>89</v>
      </c>
      <c r="D28" s="87">
        <f t="shared" ref="D28" si="0">E28+F28</f>
        <v>50.8</v>
      </c>
      <c r="E28" s="87"/>
      <c r="F28" s="87">
        <v>50.8</v>
      </c>
      <c r="G28" s="88" t="s">
        <v>55</v>
      </c>
      <c r="H28" s="88" t="s">
        <v>82</v>
      </c>
      <c r="I28" s="85"/>
      <c r="J28" s="94"/>
      <c r="K28" s="112" t="s">
        <v>83</v>
      </c>
      <c r="L28" s="94" t="s">
        <v>66</v>
      </c>
      <c r="M28" s="113"/>
      <c r="N28" s="113"/>
      <c r="O28" s="94"/>
      <c r="P28" s="113"/>
      <c r="Q28" s="113"/>
      <c r="R28" s="113"/>
      <c r="S28" s="113"/>
      <c r="T28" s="113"/>
      <c r="U28" s="113"/>
      <c r="V28" s="113"/>
      <c r="W28" s="113"/>
      <c r="X28" s="113"/>
    </row>
    <row r="29" ht="30" customHeight="1" spans="1:24">
      <c r="A29" s="85">
        <v>8</v>
      </c>
      <c r="B29" s="86" t="s">
        <v>90</v>
      </c>
      <c r="C29" s="85" t="s">
        <v>91</v>
      </c>
      <c r="D29" s="87">
        <f>F29</f>
        <v>40</v>
      </c>
      <c r="E29" s="87"/>
      <c r="F29" s="87">
        <v>40</v>
      </c>
      <c r="G29" s="88" t="s">
        <v>55</v>
      </c>
      <c r="H29" s="88" t="s">
        <v>82</v>
      </c>
      <c r="I29" s="85"/>
      <c r="J29" s="94"/>
      <c r="K29" s="112" t="s">
        <v>83</v>
      </c>
      <c r="L29" s="94" t="s">
        <v>66</v>
      </c>
      <c r="M29" s="113"/>
      <c r="N29" s="113"/>
      <c r="O29" s="94"/>
      <c r="P29" s="113"/>
      <c r="Q29" s="113"/>
      <c r="R29" s="113"/>
      <c r="S29" s="113"/>
      <c r="T29" s="113"/>
      <c r="U29" s="113"/>
      <c r="V29" s="113"/>
      <c r="W29" s="113"/>
      <c r="X29" s="113"/>
    </row>
    <row r="30" ht="30" customHeight="1" spans="1:24">
      <c r="A30" s="89" t="s">
        <v>92</v>
      </c>
      <c r="B30" s="90" t="s">
        <v>93</v>
      </c>
      <c r="C30" s="85"/>
      <c r="D30" s="101"/>
      <c r="E30" s="101"/>
      <c r="F30" s="101"/>
      <c r="G30" s="91"/>
      <c r="H30" s="92"/>
      <c r="I30" s="92"/>
      <c r="J30" s="91"/>
      <c r="K30" s="92"/>
      <c r="L30" s="91"/>
      <c r="M30" s="113"/>
      <c r="N30" s="113"/>
      <c r="O30" s="94"/>
      <c r="P30" s="113"/>
      <c r="Q30" s="113"/>
      <c r="R30" s="113"/>
      <c r="S30" s="113"/>
      <c r="T30" s="113"/>
      <c r="U30" s="113"/>
      <c r="V30" s="113"/>
      <c r="W30" s="113"/>
      <c r="X30" s="113"/>
    </row>
    <row r="31" ht="48" spans="1:24">
      <c r="A31" s="85">
        <v>9</v>
      </c>
      <c r="B31" s="86" t="s">
        <v>94</v>
      </c>
      <c r="C31" s="85" t="s">
        <v>62</v>
      </c>
      <c r="D31" s="87">
        <v>47.3</v>
      </c>
      <c r="E31" s="87"/>
      <c r="F31" s="87">
        <v>47.3</v>
      </c>
      <c r="G31" s="88" t="s">
        <v>95</v>
      </c>
      <c r="H31" s="88" t="s">
        <v>96</v>
      </c>
      <c r="I31" s="85"/>
      <c r="J31" s="94"/>
      <c r="K31" s="94" t="s">
        <v>97</v>
      </c>
      <c r="L31" s="94" t="s">
        <v>66</v>
      </c>
      <c r="M31" s="113"/>
      <c r="N31" s="113"/>
      <c r="O31" s="94" t="s">
        <v>67</v>
      </c>
      <c r="P31" s="113"/>
      <c r="Q31" s="113"/>
      <c r="R31" s="113"/>
      <c r="S31" s="113"/>
      <c r="T31" s="113"/>
      <c r="U31" s="113"/>
      <c r="V31" s="113"/>
      <c r="W31" s="113"/>
      <c r="X31" s="113"/>
    </row>
    <row r="32" s="51" customFormat="1" ht="30" customHeight="1" spans="1:24">
      <c r="A32" s="95"/>
      <c r="B32" s="96" t="s">
        <v>98</v>
      </c>
      <c r="C32" s="95" t="s">
        <v>62</v>
      </c>
      <c r="D32" s="98">
        <v>17.76</v>
      </c>
      <c r="E32" s="98"/>
      <c r="F32" s="98">
        <v>17.76</v>
      </c>
      <c r="G32" s="99" t="s">
        <v>99</v>
      </c>
      <c r="H32" s="100" t="s">
        <v>79</v>
      </c>
      <c r="I32" s="95"/>
      <c r="J32" s="100"/>
      <c r="K32" s="100"/>
      <c r="L32" s="100"/>
      <c r="M32" s="116"/>
      <c r="N32" s="116"/>
      <c r="O32" s="100"/>
      <c r="P32" s="116"/>
      <c r="Q32" s="116"/>
      <c r="R32" s="116"/>
      <c r="S32" s="116"/>
      <c r="T32" s="116"/>
      <c r="U32" s="116"/>
      <c r="V32" s="116"/>
      <c r="W32" s="116"/>
      <c r="X32" s="116"/>
    </row>
    <row r="33" s="51" customFormat="1" ht="19.95" customHeight="1" spans="1:24">
      <c r="A33" s="95"/>
      <c r="B33" s="102" t="s">
        <v>100</v>
      </c>
      <c r="C33" s="95" t="s">
        <v>62</v>
      </c>
      <c r="D33" s="98">
        <v>6.3</v>
      </c>
      <c r="E33" s="98"/>
      <c r="F33" s="98">
        <v>6.3</v>
      </c>
      <c r="G33" s="99" t="s">
        <v>101</v>
      </c>
      <c r="H33" s="99" t="s">
        <v>82</v>
      </c>
      <c r="I33" s="95"/>
      <c r="J33" s="100"/>
      <c r="K33" s="100"/>
      <c r="L33" s="100"/>
      <c r="M33" s="116"/>
      <c r="N33" s="116"/>
      <c r="O33" s="100"/>
      <c r="P33" s="116"/>
      <c r="Q33" s="116"/>
      <c r="R33" s="116"/>
      <c r="S33" s="116"/>
      <c r="T33" s="116"/>
      <c r="U33" s="116"/>
      <c r="V33" s="116"/>
      <c r="W33" s="116"/>
      <c r="X33" s="116"/>
    </row>
    <row r="34" s="51" customFormat="1" ht="18.9" customHeight="1" spans="1:24">
      <c r="A34" s="95"/>
      <c r="B34" s="96" t="s">
        <v>74</v>
      </c>
      <c r="C34" s="95" t="s">
        <v>62</v>
      </c>
      <c r="D34" s="98">
        <v>17.59</v>
      </c>
      <c r="E34" s="98"/>
      <c r="F34" s="98">
        <v>17.59</v>
      </c>
      <c r="G34" s="99" t="s">
        <v>102</v>
      </c>
      <c r="H34" s="100" t="s">
        <v>76</v>
      </c>
      <c r="I34" s="95"/>
      <c r="J34" s="100"/>
      <c r="K34" s="100"/>
      <c r="L34" s="100"/>
      <c r="M34" s="116"/>
      <c r="N34" s="116"/>
      <c r="O34" s="100"/>
      <c r="P34" s="116"/>
      <c r="Q34" s="116"/>
      <c r="R34" s="116"/>
      <c r="S34" s="116"/>
      <c r="T34" s="116"/>
      <c r="U34" s="116"/>
      <c r="V34" s="116"/>
      <c r="W34" s="116"/>
      <c r="X34" s="116"/>
    </row>
    <row r="35" s="51" customFormat="1" ht="18.9" customHeight="1" spans="1:24">
      <c r="A35" s="95"/>
      <c r="B35" s="96" t="s">
        <v>103</v>
      </c>
      <c r="C35" s="95" t="s">
        <v>62</v>
      </c>
      <c r="D35" s="98">
        <v>5.65</v>
      </c>
      <c r="E35" s="98"/>
      <c r="F35" s="98">
        <v>5.65</v>
      </c>
      <c r="G35" s="99" t="s">
        <v>104</v>
      </c>
      <c r="H35" s="100" t="s">
        <v>105</v>
      </c>
      <c r="I35" s="95"/>
      <c r="J35" s="100"/>
      <c r="K35" s="100"/>
      <c r="L35" s="100"/>
      <c r="M35" s="116"/>
      <c r="N35" s="116"/>
      <c r="O35" s="100"/>
      <c r="P35" s="116"/>
      <c r="Q35" s="116"/>
      <c r="R35" s="116"/>
      <c r="S35" s="116"/>
      <c r="T35" s="116"/>
      <c r="U35" s="116"/>
      <c r="V35" s="116"/>
      <c r="W35" s="116"/>
      <c r="X35" s="116"/>
    </row>
    <row r="36" s="51" customFormat="1" ht="30" customHeight="1" spans="1:24">
      <c r="A36" s="95"/>
      <c r="B36" s="96" t="s">
        <v>106</v>
      </c>
      <c r="C36" s="95" t="s">
        <v>62</v>
      </c>
      <c r="D36" s="98">
        <v>9.19</v>
      </c>
      <c r="E36" s="98"/>
      <c r="F36" s="98">
        <v>9.19</v>
      </c>
      <c r="G36" s="99" t="s">
        <v>107</v>
      </c>
      <c r="H36" s="100" t="s">
        <v>108</v>
      </c>
      <c r="I36" s="95"/>
      <c r="J36" s="100"/>
      <c r="K36" s="100"/>
      <c r="L36" s="100"/>
      <c r="M36" s="116"/>
      <c r="N36" s="116"/>
      <c r="O36" s="100"/>
      <c r="P36" s="116"/>
      <c r="Q36" s="116"/>
      <c r="R36" s="116"/>
      <c r="S36" s="116"/>
      <c r="T36" s="116"/>
      <c r="U36" s="116"/>
      <c r="V36" s="116"/>
      <c r="W36" s="116"/>
      <c r="X36" s="116"/>
    </row>
    <row r="37" ht="30" customHeight="1" spans="1:24">
      <c r="A37" s="85">
        <v>10</v>
      </c>
      <c r="B37" s="86" t="s">
        <v>109</v>
      </c>
      <c r="C37" s="85" t="s">
        <v>62</v>
      </c>
      <c r="D37" s="87">
        <f>E37+F37</f>
        <v>8</v>
      </c>
      <c r="E37" s="87"/>
      <c r="F37" s="87">
        <v>8</v>
      </c>
      <c r="G37" s="88" t="s">
        <v>110</v>
      </c>
      <c r="H37" s="88" t="s">
        <v>111</v>
      </c>
      <c r="I37" s="85"/>
      <c r="J37" s="94"/>
      <c r="K37" s="112" t="s">
        <v>83</v>
      </c>
      <c r="L37" s="94" t="s">
        <v>112</v>
      </c>
      <c r="M37" s="113">
        <v>2018</v>
      </c>
      <c r="N37" s="113"/>
      <c r="O37" s="94" t="s">
        <v>67</v>
      </c>
      <c r="P37" s="113"/>
      <c r="Q37" s="113"/>
      <c r="R37" s="113"/>
      <c r="S37" s="113"/>
      <c r="T37" s="113"/>
      <c r="U37" s="113"/>
      <c r="V37" s="113"/>
      <c r="W37" s="113"/>
      <c r="X37" s="113"/>
    </row>
    <row r="38" s="51" customFormat="1" ht="50.1" customHeight="1" spans="1:24">
      <c r="A38" s="95"/>
      <c r="B38" s="96" t="s">
        <v>113</v>
      </c>
      <c r="C38" s="95" t="s">
        <v>62</v>
      </c>
      <c r="D38" s="98">
        <v>2.1</v>
      </c>
      <c r="E38" s="98"/>
      <c r="F38" s="98">
        <v>2.1</v>
      </c>
      <c r="G38" s="99" t="s">
        <v>114</v>
      </c>
      <c r="H38" s="99" t="s">
        <v>111</v>
      </c>
      <c r="I38" s="95"/>
      <c r="J38" s="100"/>
      <c r="K38" s="117" t="s">
        <v>115</v>
      </c>
      <c r="L38" s="100"/>
      <c r="M38" s="116"/>
      <c r="N38" s="116"/>
      <c r="O38" s="100"/>
      <c r="P38" s="116"/>
      <c r="Q38" s="116"/>
      <c r="R38" s="116"/>
      <c r="S38" s="116"/>
      <c r="T38" s="116"/>
      <c r="U38" s="116"/>
      <c r="V38" s="116"/>
      <c r="W38" s="116"/>
      <c r="X38" s="116"/>
    </row>
    <row r="39" ht="30" customHeight="1" spans="1:24">
      <c r="A39" s="85">
        <v>11</v>
      </c>
      <c r="B39" s="86" t="s">
        <v>109</v>
      </c>
      <c r="C39" s="85" t="s">
        <v>62</v>
      </c>
      <c r="D39" s="87">
        <f>E39+F39</f>
        <v>8</v>
      </c>
      <c r="E39" s="87"/>
      <c r="F39" s="87">
        <v>8</v>
      </c>
      <c r="G39" s="88" t="s">
        <v>116</v>
      </c>
      <c r="H39" s="88" t="s">
        <v>117</v>
      </c>
      <c r="I39" s="85"/>
      <c r="J39" s="94"/>
      <c r="K39" s="112" t="s">
        <v>83</v>
      </c>
      <c r="L39" s="94" t="s">
        <v>66</v>
      </c>
      <c r="M39" s="113">
        <v>2017</v>
      </c>
      <c r="N39" s="113"/>
      <c r="O39" s="94" t="s">
        <v>67</v>
      </c>
      <c r="P39" s="113"/>
      <c r="Q39" s="113"/>
      <c r="R39" s="113"/>
      <c r="S39" s="113"/>
      <c r="T39" s="113"/>
      <c r="U39" s="113"/>
      <c r="V39" s="113"/>
      <c r="W39" s="113"/>
      <c r="X39" s="113"/>
    </row>
    <row r="40" ht="48" spans="1:24">
      <c r="A40" s="85">
        <v>12</v>
      </c>
      <c r="B40" s="86" t="s">
        <v>118</v>
      </c>
      <c r="C40" s="85" t="s">
        <v>119</v>
      </c>
      <c r="D40" s="87">
        <v>150</v>
      </c>
      <c r="E40" s="87"/>
      <c r="F40" s="87">
        <v>150</v>
      </c>
      <c r="G40" s="88" t="s">
        <v>120</v>
      </c>
      <c r="H40" s="88" t="s">
        <v>121</v>
      </c>
      <c r="I40" s="85"/>
      <c r="J40" s="94"/>
      <c r="K40" s="112" t="s">
        <v>83</v>
      </c>
      <c r="L40" s="94" t="s">
        <v>66</v>
      </c>
      <c r="M40" s="113"/>
      <c r="N40" s="113"/>
      <c r="O40" s="94"/>
      <c r="P40" s="113"/>
      <c r="Q40" s="113"/>
      <c r="R40" s="113"/>
      <c r="S40" s="113"/>
      <c r="T40" s="113"/>
      <c r="U40" s="113"/>
      <c r="V40" s="113"/>
      <c r="W40" s="113"/>
      <c r="X40" s="113"/>
    </row>
    <row r="41" s="51" customFormat="1" ht="28.5" customHeight="1" spans="1:24">
      <c r="A41" s="182" t="s">
        <v>122</v>
      </c>
      <c r="B41" s="96" t="s">
        <v>123</v>
      </c>
      <c r="C41" s="95" t="s">
        <v>87</v>
      </c>
      <c r="D41" s="98">
        <v>60</v>
      </c>
      <c r="E41" s="98"/>
      <c r="F41" s="98">
        <v>60</v>
      </c>
      <c r="G41" s="100" t="s">
        <v>124</v>
      </c>
      <c r="H41" s="99" t="s">
        <v>121</v>
      </c>
      <c r="I41" s="95"/>
      <c r="J41" s="100"/>
      <c r="K41" s="112" t="s">
        <v>83</v>
      </c>
      <c r="L41" s="94" t="s">
        <v>66</v>
      </c>
      <c r="M41" s="116"/>
      <c r="N41" s="116"/>
      <c r="O41" s="100"/>
      <c r="P41" s="116"/>
      <c r="Q41" s="116"/>
      <c r="R41" s="116"/>
      <c r="S41" s="116"/>
      <c r="T41" s="116"/>
      <c r="U41" s="116"/>
      <c r="V41" s="116"/>
      <c r="W41" s="116"/>
      <c r="X41" s="116"/>
    </row>
    <row r="42" s="51" customFormat="1" ht="30" customHeight="1" spans="1:24">
      <c r="A42" s="182" t="s">
        <v>122</v>
      </c>
      <c r="B42" s="96" t="s">
        <v>125</v>
      </c>
      <c r="C42" s="95" t="s">
        <v>62</v>
      </c>
      <c r="D42" s="98">
        <v>10</v>
      </c>
      <c r="E42" s="98"/>
      <c r="F42" s="98">
        <v>10</v>
      </c>
      <c r="G42" s="99" t="s">
        <v>126</v>
      </c>
      <c r="H42" s="99" t="s">
        <v>121</v>
      </c>
      <c r="I42" s="95"/>
      <c r="J42" s="100"/>
      <c r="K42" s="112" t="s">
        <v>83</v>
      </c>
      <c r="L42" s="94" t="s">
        <v>66</v>
      </c>
      <c r="M42" s="116"/>
      <c r="N42" s="116"/>
      <c r="O42" s="100"/>
      <c r="P42" s="116"/>
      <c r="Q42" s="116"/>
      <c r="R42" s="116"/>
      <c r="S42" s="116"/>
      <c r="T42" s="116"/>
      <c r="U42" s="116"/>
      <c r="V42" s="116"/>
      <c r="W42" s="116"/>
      <c r="X42" s="116"/>
    </row>
    <row r="43" s="51" customFormat="1" ht="30" customHeight="1" spans="1:24">
      <c r="A43" s="182" t="s">
        <v>122</v>
      </c>
      <c r="B43" s="96" t="s">
        <v>127</v>
      </c>
      <c r="C43" s="95" t="s">
        <v>128</v>
      </c>
      <c r="D43" s="98">
        <v>15</v>
      </c>
      <c r="E43" s="98"/>
      <c r="F43" s="98">
        <v>15</v>
      </c>
      <c r="G43" s="100" t="s">
        <v>129</v>
      </c>
      <c r="H43" s="99" t="s">
        <v>121</v>
      </c>
      <c r="I43" s="95"/>
      <c r="J43" s="100"/>
      <c r="K43" s="112" t="s">
        <v>83</v>
      </c>
      <c r="L43" s="94" t="s">
        <v>66</v>
      </c>
      <c r="M43" s="116"/>
      <c r="N43" s="116"/>
      <c r="O43" s="100"/>
      <c r="P43" s="116"/>
      <c r="Q43" s="116"/>
      <c r="R43" s="116"/>
      <c r="S43" s="116"/>
      <c r="T43" s="116"/>
      <c r="U43" s="116"/>
      <c r="V43" s="116"/>
      <c r="W43" s="116"/>
      <c r="X43" s="116"/>
    </row>
    <row r="44" s="51" customFormat="1" ht="30" customHeight="1" spans="1:24">
      <c r="A44" s="182" t="s">
        <v>122</v>
      </c>
      <c r="B44" s="96" t="s">
        <v>130</v>
      </c>
      <c r="C44" s="95" t="s">
        <v>131</v>
      </c>
      <c r="D44" s="98">
        <v>65</v>
      </c>
      <c r="E44" s="98"/>
      <c r="F44" s="98">
        <v>65</v>
      </c>
      <c r="G44" s="99" t="s">
        <v>132</v>
      </c>
      <c r="H44" s="99" t="s">
        <v>121</v>
      </c>
      <c r="I44" s="95"/>
      <c r="J44" s="100"/>
      <c r="K44" s="112" t="s">
        <v>83</v>
      </c>
      <c r="L44" s="94" t="s">
        <v>66</v>
      </c>
      <c r="M44" s="116"/>
      <c r="N44" s="116"/>
      <c r="O44" s="100"/>
      <c r="P44" s="116"/>
      <c r="Q44" s="116"/>
      <c r="R44" s="116"/>
      <c r="S44" s="116"/>
      <c r="T44" s="116"/>
      <c r="U44" s="116"/>
      <c r="V44" s="116"/>
      <c r="W44" s="116"/>
      <c r="X44" s="116"/>
    </row>
    <row r="45" ht="24" spans="1:24">
      <c r="A45" s="85">
        <v>13</v>
      </c>
      <c r="B45" s="86" t="s">
        <v>133</v>
      </c>
      <c r="C45" s="85" t="s">
        <v>134</v>
      </c>
      <c r="D45" s="87">
        <v>98.66</v>
      </c>
      <c r="E45" s="87"/>
      <c r="F45" s="87">
        <v>98.66</v>
      </c>
      <c r="G45" s="88" t="s">
        <v>135</v>
      </c>
      <c r="H45" s="94" t="s">
        <v>79</v>
      </c>
      <c r="I45" s="85"/>
      <c r="J45" s="94"/>
      <c r="K45" s="112" t="s">
        <v>83</v>
      </c>
      <c r="L45" s="94" t="s">
        <v>66</v>
      </c>
      <c r="M45" s="113"/>
      <c r="N45" s="113"/>
      <c r="O45" s="94"/>
      <c r="P45" s="113"/>
      <c r="Q45" s="113"/>
      <c r="R45" s="113"/>
      <c r="S45" s="113"/>
      <c r="T45" s="113"/>
      <c r="U45" s="113"/>
      <c r="V45" s="113"/>
      <c r="W45" s="113"/>
      <c r="X45" s="113"/>
    </row>
    <row r="46" s="51" customFormat="1" ht="30" customHeight="1" spans="1:24">
      <c r="A46" s="182" t="s">
        <v>122</v>
      </c>
      <c r="B46" s="96" t="s">
        <v>136</v>
      </c>
      <c r="C46" s="95" t="s">
        <v>137</v>
      </c>
      <c r="D46" s="98">
        <v>28.81</v>
      </c>
      <c r="E46" s="98"/>
      <c r="F46" s="98">
        <v>28.81</v>
      </c>
      <c r="G46" s="99" t="s">
        <v>138</v>
      </c>
      <c r="H46" s="100" t="s">
        <v>79</v>
      </c>
      <c r="I46" s="95"/>
      <c r="J46" s="100"/>
      <c r="K46" s="112" t="s">
        <v>83</v>
      </c>
      <c r="L46" s="94" t="s">
        <v>112</v>
      </c>
      <c r="M46" s="116"/>
      <c r="N46" s="116"/>
      <c r="O46" s="100"/>
      <c r="P46" s="116"/>
      <c r="Q46" s="116"/>
      <c r="R46" s="116"/>
      <c r="S46" s="116"/>
      <c r="T46" s="116"/>
      <c r="U46" s="116"/>
      <c r="V46" s="116"/>
      <c r="W46" s="116"/>
      <c r="X46" s="116"/>
    </row>
    <row r="47" s="51" customFormat="1" ht="30" customHeight="1" spans="1:24">
      <c r="A47" s="182" t="s">
        <v>122</v>
      </c>
      <c r="B47" s="96" t="s">
        <v>139</v>
      </c>
      <c r="C47" s="95" t="s">
        <v>89</v>
      </c>
      <c r="D47" s="98">
        <v>8.31</v>
      </c>
      <c r="E47" s="98"/>
      <c r="F47" s="98">
        <v>8.31</v>
      </c>
      <c r="G47" s="99" t="s">
        <v>140</v>
      </c>
      <c r="H47" s="100" t="s">
        <v>79</v>
      </c>
      <c r="I47" s="95"/>
      <c r="J47" s="100"/>
      <c r="K47" s="112"/>
      <c r="L47" s="94"/>
      <c r="M47" s="116"/>
      <c r="N47" s="116"/>
      <c r="O47" s="100"/>
      <c r="P47" s="116"/>
      <c r="Q47" s="116"/>
      <c r="R47" s="116"/>
      <c r="S47" s="116"/>
      <c r="T47" s="116"/>
      <c r="U47" s="116"/>
      <c r="V47" s="116"/>
      <c r="W47" s="116"/>
      <c r="X47" s="116"/>
    </row>
    <row r="48" s="51" customFormat="1" ht="30" customHeight="1" spans="1:24">
      <c r="A48" s="182" t="s">
        <v>122</v>
      </c>
      <c r="B48" s="96" t="s">
        <v>136</v>
      </c>
      <c r="C48" s="95" t="s">
        <v>137</v>
      </c>
      <c r="D48" s="98">
        <v>9.81</v>
      </c>
      <c r="E48" s="98"/>
      <c r="F48" s="98">
        <v>9.81</v>
      </c>
      <c r="G48" s="99" t="s">
        <v>141</v>
      </c>
      <c r="H48" s="100" t="s">
        <v>79</v>
      </c>
      <c r="I48" s="95"/>
      <c r="J48" s="100"/>
      <c r="K48" s="112" t="s">
        <v>83</v>
      </c>
      <c r="L48" s="94" t="s">
        <v>112</v>
      </c>
      <c r="M48" s="116"/>
      <c r="N48" s="116"/>
      <c r="O48" s="100"/>
      <c r="P48" s="116"/>
      <c r="Q48" s="116"/>
      <c r="R48" s="116"/>
      <c r="S48" s="116"/>
      <c r="T48" s="116"/>
      <c r="U48" s="116"/>
      <c r="V48" s="116"/>
      <c r="W48" s="116"/>
      <c r="X48" s="116"/>
    </row>
    <row r="49" s="51" customFormat="1" ht="30" customHeight="1" spans="1:24">
      <c r="A49" s="182" t="s">
        <v>122</v>
      </c>
      <c r="B49" s="96" t="s">
        <v>142</v>
      </c>
      <c r="C49" s="95" t="s">
        <v>137</v>
      </c>
      <c r="D49" s="98">
        <v>51.73</v>
      </c>
      <c r="E49" s="98"/>
      <c r="F49" s="98">
        <v>51.73</v>
      </c>
      <c r="G49" s="99" t="s">
        <v>143</v>
      </c>
      <c r="H49" s="100" t="s">
        <v>79</v>
      </c>
      <c r="I49" s="95"/>
      <c r="J49" s="100"/>
      <c r="K49" s="112" t="s">
        <v>83</v>
      </c>
      <c r="L49" s="94" t="s">
        <v>112</v>
      </c>
      <c r="M49" s="116"/>
      <c r="N49" s="116"/>
      <c r="O49" s="100"/>
      <c r="P49" s="116"/>
      <c r="Q49" s="116"/>
      <c r="R49" s="116"/>
      <c r="S49" s="116"/>
      <c r="T49" s="116"/>
      <c r="U49" s="116"/>
      <c r="V49" s="116"/>
      <c r="W49" s="116"/>
      <c r="X49" s="116"/>
    </row>
    <row r="50" ht="28.5" customHeight="1" spans="1:24">
      <c r="A50" s="85">
        <v>14</v>
      </c>
      <c r="B50" s="86" t="s">
        <v>144</v>
      </c>
      <c r="C50" s="85" t="s">
        <v>145</v>
      </c>
      <c r="D50" s="87">
        <f>E50+F50</f>
        <v>28.27</v>
      </c>
      <c r="E50" s="87"/>
      <c r="F50" s="87">
        <v>28.27</v>
      </c>
      <c r="G50" s="88" t="s">
        <v>146</v>
      </c>
      <c r="H50" s="88" t="s">
        <v>117</v>
      </c>
      <c r="I50" s="85"/>
      <c r="J50" s="94"/>
      <c r="K50" s="112" t="s">
        <v>83</v>
      </c>
      <c r="L50" s="94" t="s">
        <v>112</v>
      </c>
      <c r="M50" s="113">
        <v>2017</v>
      </c>
      <c r="N50" s="113"/>
      <c r="O50" s="94" t="s">
        <v>67</v>
      </c>
      <c r="P50" s="113"/>
      <c r="Q50" s="113"/>
      <c r="R50" s="113"/>
      <c r="S50" s="113"/>
      <c r="T50" s="113"/>
      <c r="U50" s="113"/>
      <c r="V50" s="113"/>
      <c r="W50" s="113"/>
      <c r="X50" s="113"/>
    </row>
    <row r="51" ht="30" customHeight="1" spans="1:24">
      <c r="A51" s="85">
        <v>15</v>
      </c>
      <c r="B51" s="103" t="s">
        <v>147</v>
      </c>
      <c r="C51" s="85" t="s">
        <v>145</v>
      </c>
      <c r="D51" s="87">
        <v>5.4</v>
      </c>
      <c r="E51" s="104"/>
      <c r="F51" s="87">
        <v>5.4</v>
      </c>
      <c r="G51" s="94" t="s">
        <v>148</v>
      </c>
      <c r="H51" s="94" t="s">
        <v>149</v>
      </c>
      <c r="I51" s="85"/>
      <c r="J51" s="94"/>
      <c r="K51" s="94" t="s">
        <v>150</v>
      </c>
      <c r="L51" s="94"/>
      <c r="M51" s="94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</row>
    <row r="52" ht="30" customHeight="1" spans="1:24">
      <c r="A52" s="85">
        <v>16</v>
      </c>
      <c r="B52" s="103" t="s">
        <v>151</v>
      </c>
      <c r="C52" s="85" t="s">
        <v>145</v>
      </c>
      <c r="D52" s="87">
        <v>1.5</v>
      </c>
      <c r="E52" s="104"/>
      <c r="F52" s="87">
        <v>1.5</v>
      </c>
      <c r="G52" s="94" t="s">
        <v>152</v>
      </c>
      <c r="H52" s="94" t="s">
        <v>153</v>
      </c>
      <c r="I52" s="85"/>
      <c r="J52" s="94"/>
      <c r="K52" s="94" t="s">
        <v>154</v>
      </c>
      <c r="L52" s="94"/>
      <c r="M52" s="94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</row>
    <row r="53" ht="42" customHeight="1" spans="1:24">
      <c r="A53" s="85">
        <v>17</v>
      </c>
      <c r="B53" s="86" t="s">
        <v>155</v>
      </c>
      <c r="C53" s="85" t="s">
        <v>156</v>
      </c>
      <c r="D53" s="87">
        <f>E53+F53</f>
        <v>0.86</v>
      </c>
      <c r="E53" s="87"/>
      <c r="F53" s="87">
        <v>0.86</v>
      </c>
      <c r="G53" s="94" t="s">
        <v>55</v>
      </c>
      <c r="H53" s="94" t="s">
        <v>79</v>
      </c>
      <c r="I53" s="85"/>
      <c r="J53" s="94"/>
      <c r="K53" s="112" t="s">
        <v>157</v>
      </c>
      <c r="L53" s="94" t="s">
        <v>112</v>
      </c>
      <c r="M53" s="113"/>
      <c r="N53" s="113"/>
      <c r="O53" s="94" t="s">
        <v>67</v>
      </c>
      <c r="P53" s="113"/>
      <c r="Q53" s="113"/>
      <c r="R53" s="113"/>
      <c r="S53" s="113"/>
      <c r="T53" s="113"/>
      <c r="U53" s="113"/>
      <c r="V53" s="113"/>
      <c r="W53" s="113"/>
      <c r="X53" s="113"/>
    </row>
    <row r="54" ht="28.5" customHeight="1" spans="1:24">
      <c r="A54" s="85">
        <v>18</v>
      </c>
      <c r="B54" s="103" t="s">
        <v>158</v>
      </c>
      <c r="C54" s="85" t="s">
        <v>156</v>
      </c>
      <c r="D54" s="87">
        <f>E54+F54</f>
        <v>0.06</v>
      </c>
      <c r="E54" s="87"/>
      <c r="F54" s="87">
        <v>0.06</v>
      </c>
      <c r="G54" s="88" t="s">
        <v>159</v>
      </c>
      <c r="H54" s="88" t="s">
        <v>76</v>
      </c>
      <c r="I54" s="85"/>
      <c r="J54" s="94"/>
      <c r="K54" s="112" t="s">
        <v>83</v>
      </c>
      <c r="L54" s="94" t="s">
        <v>112</v>
      </c>
      <c r="M54" s="113">
        <v>2017</v>
      </c>
      <c r="N54" s="113"/>
      <c r="O54" s="94" t="s">
        <v>67</v>
      </c>
      <c r="P54" s="113"/>
      <c r="Q54" s="113"/>
      <c r="R54" s="113"/>
      <c r="S54" s="113"/>
      <c r="T54" s="113"/>
      <c r="U54" s="113"/>
      <c r="V54" s="113"/>
      <c r="W54" s="113"/>
      <c r="X54" s="113"/>
    </row>
    <row r="55" ht="65.1" customHeight="1" spans="1:24">
      <c r="A55" s="85">
        <v>19</v>
      </c>
      <c r="B55" s="86" t="s">
        <v>160</v>
      </c>
      <c r="C55" s="85" t="s">
        <v>156</v>
      </c>
      <c r="D55" s="87">
        <f>SUM(D56:D62)</f>
        <v>2.5</v>
      </c>
      <c r="E55" s="87"/>
      <c r="F55" s="87">
        <f t="shared" ref="F55" si="1">SUM(F56:F62)</f>
        <v>2.5</v>
      </c>
      <c r="G55" s="88" t="s">
        <v>161</v>
      </c>
      <c r="H55" s="88" t="s">
        <v>162</v>
      </c>
      <c r="I55" s="85"/>
      <c r="J55" s="94"/>
      <c r="K55" s="112" t="s">
        <v>163</v>
      </c>
      <c r="L55" s="94" t="s">
        <v>112</v>
      </c>
      <c r="M55" s="113">
        <v>2017</v>
      </c>
      <c r="N55" s="113"/>
      <c r="O55" s="94" t="s">
        <v>67</v>
      </c>
      <c r="P55" s="113"/>
      <c r="Q55" s="113"/>
      <c r="R55" s="113"/>
      <c r="S55" s="113"/>
      <c r="T55" s="113"/>
      <c r="U55" s="113"/>
      <c r="V55" s="113"/>
      <c r="W55" s="113"/>
      <c r="X55" s="113"/>
    </row>
    <row r="56" s="51" customFormat="1" ht="18.9" customHeight="1" spans="1:24">
      <c r="A56" s="95"/>
      <c r="B56" s="102" t="s">
        <v>164</v>
      </c>
      <c r="C56" s="95" t="s">
        <v>156</v>
      </c>
      <c r="D56" s="98">
        <f t="shared" ref="D56:D62" si="2">E56+F56</f>
        <v>0.7</v>
      </c>
      <c r="E56" s="98"/>
      <c r="F56" s="98">
        <v>0.7</v>
      </c>
      <c r="G56" s="99" t="s">
        <v>55</v>
      </c>
      <c r="H56" s="99" t="s">
        <v>117</v>
      </c>
      <c r="I56" s="95"/>
      <c r="J56" s="100"/>
      <c r="K56" s="117"/>
      <c r="L56" s="100"/>
      <c r="M56" s="116"/>
      <c r="N56" s="116"/>
      <c r="O56" s="100"/>
      <c r="P56" s="116"/>
      <c r="Q56" s="116"/>
      <c r="R56" s="116"/>
      <c r="S56" s="116"/>
      <c r="T56" s="116"/>
      <c r="U56" s="116"/>
      <c r="V56" s="116"/>
      <c r="W56" s="116"/>
      <c r="X56" s="116"/>
    </row>
    <row r="57" s="51" customFormat="1" ht="18.9" customHeight="1" spans="1:24">
      <c r="A57" s="95"/>
      <c r="B57" s="102" t="s">
        <v>103</v>
      </c>
      <c r="C57" s="95" t="s">
        <v>156</v>
      </c>
      <c r="D57" s="98">
        <f t="shared" si="2"/>
        <v>0.4</v>
      </c>
      <c r="E57" s="98"/>
      <c r="F57" s="98">
        <v>0.4</v>
      </c>
      <c r="G57" s="99" t="s">
        <v>165</v>
      </c>
      <c r="H57" s="99" t="s">
        <v>105</v>
      </c>
      <c r="I57" s="95"/>
      <c r="J57" s="100"/>
      <c r="K57" s="117"/>
      <c r="L57" s="100"/>
      <c r="M57" s="116"/>
      <c r="N57" s="116"/>
      <c r="O57" s="100"/>
      <c r="P57" s="116"/>
      <c r="Q57" s="116"/>
      <c r="R57" s="116"/>
      <c r="S57" s="116"/>
      <c r="T57" s="116"/>
      <c r="U57" s="116"/>
      <c r="V57" s="116"/>
      <c r="W57" s="116"/>
      <c r="X57" s="116"/>
    </row>
    <row r="58" s="51" customFormat="1" ht="18.9" customHeight="1" spans="1:24">
      <c r="A58" s="95"/>
      <c r="B58" s="102" t="s">
        <v>166</v>
      </c>
      <c r="C58" s="95" t="s">
        <v>156</v>
      </c>
      <c r="D58" s="98">
        <f t="shared" si="2"/>
        <v>0.25</v>
      </c>
      <c r="E58" s="98"/>
      <c r="F58" s="98">
        <v>0.25</v>
      </c>
      <c r="G58" s="99" t="s">
        <v>167</v>
      </c>
      <c r="H58" s="99" t="s">
        <v>168</v>
      </c>
      <c r="I58" s="95"/>
      <c r="J58" s="100"/>
      <c r="K58" s="117"/>
      <c r="L58" s="100"/>
      <c r="M58" s="116"/>
      <c r="N58" s="116"/>
      <c r="O58" s="100"/>
      <c r="P58" s="116"/>
      <c r="Q58" s="116"/>
      <c r="R58" s="116"/>
      <c r="S58" s="116"/>
      <c r="T58" s="116"/>
      <c r="U58" s="116"/>
      <c r="V58" s="116"/>
      <c r="W58" s="116"/>
      <c r="X58" s="116"/>
    </row>
    <row r="59" s="51" customFormat="1" ht="18.9" customHeight="1" spans="1:24">
      <c r="A59" s="95"/>
      <c r="B59" s="102" t="s">
        <v>68</v>
      </c>
      <c r="C59" s="95" t="s">
        <v>156</v>
      </c>
      <c r="D59" s="98">
        <f t="shared" si="2"/>
        <v>0.15</v>
      </c>
      <c r="E59" s="98"/>
      <c r="F59" s="98">
        <v>0.15</v>
      </c>
      <c r="G59" s="99" t="s">
        <v>169</v>
      </c>
      <c r="H59" s="99" t="s">
        <v>70</v>
      </c>
      <c r="I59" s="95"/>
      <c r="J59" s="100"/>
      <c r="K59" s="117"/>
      <c r="L59" s="100"/>
      <c r="M59" s="116"/>
      <c r="N59" s="116"/>
      <c r="O59" s="100"/>
      <c r="P59" s="116"/>
      <c r="Q59" s="116"/>
      <c r="R59" s="116"/>
      <c r="S59" s="116"/>
      <c r="T59" s="116"/>
      <c r="U59" s="116"/>
      <c r="V59" s="116"/>
      <c r="W59" s="116"/>
      <c r="X59" s="116"/>
    </row>
    <row r="60" s="51" customFormat="1" ht="18.9" customHeight="1" spans="1:24">
      <c r="A60" s="95"/>
      <c r="B60" s="102" t="s">
        <v>71</v>
      </c>
      <c r="C60" s="95" t="s">
        <v>156</v>
      </c>
      <c r="D60" s="98">
        <f t="shared" si="2"/>
        <v>0.34</v>
      </c>
      <c r="E60" s="98"/>
      <c r="F60" s="98">
        <v>0.34</v>
      </c>
      <c r="G60" s="99" t="s">
        <v>170</v>
      </c>
      <c r="H60" s="99" t="s">
        <v>73</v>
      </c>
      <c r="I60" s="95"/>
      <c r="J60" s="100"/>
      <c r="K60" s="117"/>
      <c r="L60" s="100"/>
      <c r="M60" s="116"/>
      <c r="N60" s="116"/>
      <c r="O60" s="100"/>
      <c r="P60" s="116"/>
      <c r="Q60" s="116"/>
      <c r="R60" s="116"/>
      <c r="S60" s="116"/>
      <c r="T60" s="116"/>
      <c r="U60" s="116"/>
      <c r="V60" s="116"/>
      <c r="W60" s="116"/>
      <c r="X60" s="116"/>
    </row>
    <row r="61" s="51" customFormat="1" ht="18.9" customHeight="1" spans="1:24">
      <c r="A61" s="95"/>
      <c r="B61" s="102" t="s">
        <v>171</v>
      </c>
      <c r="C61" s="95" t="s">
        <v>156</v>
      </c>
      <c r="D61" s="98">
        <f t="shared" si="2"/>
        <v>0.42</v>
      </c>
      <c r="E61" s="98"/>
      <c r="F61" s="98">
        <v>0.42</v>
      </c>
      <c r="G61" s="99" t="s">
        <v>172</v>
      </c>
      <c r="H61" s="100" t="s">
        <v>79</v>
      </c>
      <c r="I61" s="95"/>
      <c r="J61" s="100"/>
      <c r="K61" s="117"/>
      <c r="L61" s="100"/>
      <c r="M61" s="116"/>
      <c r="N61" s="116"/>
      <c r="O61" s="100"/>
      <c r="P61" s="116"/>
      <c r="Q61" s="116"/>
      <c r="R61" s="116"/>
      <c r="S61" s="116"/>
      <c r="T61" s="116"/>
      <c r="U61" s="116"/>
      <c r="V61" s="116"/>
      <c r="W61" s="116"/>
      <c r="X61" s="116"/>
    </row>
    <row r="62" s="51" customFormat="1" ht="18.9" customHeight="1" spans="1:24">
      <c r="A62" s="95"/>
      <c r="B62" s="102" t="s">
        <v>100</v>
      </c>
      <c r="C62" s="95" t="s">
        <v>156</v>
      </c>
      <c r="D62" s="98">
        <f t="shared" si="2"/>
        <v>0.24</v>
      </c>
      <c r="E62" s="98"/>
      <c r="F62" s="98">
        <v>0.24</v>
      </c>
      <c r="G62" s="99" t="s">
        <v>173</v>
      </c>
      <c r="H62" s="99" t="s">
        <v>82</v>
      </c>
      <c r="I62" s="95"/>
      <c r="J62" s="100"/>
      <c r="K62" s="117"/>
      <c r="L62" s="100"/>
      <c r="M62" s="116"/>
      <c r="N62" s="116"/>
      <c r="O62" s="100"/>
      <c r="P62" s="116"/>
      <c r="Q62" s="116"/>
      <c r="R62" s="116"/>
      <c r="S62" s="116"/>
      <c r="T62" s="116"/>
      <c r="U62" s="116"/>
      <c r="V62" s="116"/>
      <c r="W62" s="116"/>
      <c r="X62" s="116"/>
    </row>
    <row r="63" ht="19.95" customHeight="1" spans="1:24">
      <c r="A63" s="85">
        <v>20</v>
      </c>
      <c r="B63" s="86" t="s">
        <v>174</v>
      </c>
      <c r="C63" s="85" t="s">
        <v>156</v>
      </c>
      <c r="D63" s="87">
        <v>0.68</v>
      </c>
      <c r="E63" s="87"/>
      <c r="F63" s="87">
        <v>0.68</v>
      </c>
      <c r="G63" s="104" t="s">
        <v>175</v>
      </c>
      <c r="H63" s="104" t="s">
        <v>73</v>
      </c>
      <c r="I63" s="85"/>
      <c r="J63" s="88"/>
      <c r="K63" s="112" t="s">
        <v>176</v>
      </c>
      <c r="L63" s="94" t="s">
        <v>58</v>
      </c>
      <c r="M63" s="113"/>
      <c r="N63" s="113"/>
      <c r="O63" s="94"/>
      <c r="P63" s="113"/>
      <c r="Q63" s="113"/>
      <c r="R63" s="113"/>
      <c r="S63" s="113"/>
      <c r="T63" s="113"/>
      <c r="U63" s="113"/>
      <c r="V63" s="113"/>
      <c r="W63" s="113"/>
      <c r="X63" s="113"/>
    </row>
    <row r="64" ht="19.95" customHeight="1" spans="1:24">
      <c r="A64" s="85">
        <v>21</v>
      </c>
      <c r="B64" s="86" t="s">
        <v>177</v>
      </c>
      <c r="C64" s="85" t="s">
        <v>156</v>
      </c>
      <c r="D64" s="87">
        <v>0.02</v>
      </c>
      <c r="E64" s="87"/>
      <c r="F64" s="87">
        <v>0.02</v>
      </c>
      <c r="G64" s="94" t="s">
        <v>55</v>
      </c>
      <c r="H64" s="88" t="s">
        <v>76</v>
      </c>
      <c r="I64" s="85"/>
      <c r="J64" s="88"/>
      <c r="K64" s="112" t="s">
        <v>176</v>
      </c>
      <c r="L64" s="94" t="s">
        <v>58</v>
      </c>
      <c r="M64" s="113">
        <v>2017</v>
      </c>
      <c r="N64" s="113"/>
      <c r="O64" s="94" t="s">
        <v>67</v>
      </c>
      <c r="P64" s="113"/>
      <c r="Q64" s="113"/>
      <c r="R64" s="113"/>
      <c r="S64" s="113"/>
      <c r="T64" s="113"/>
      <c r="U64" s="113"/>
      <c r="V64" s="113"/>
      <c r="W64" s="113"/>
      <c r="X64" s="113"/>
    </row>
    <row r="65" ht="30" customHeight="1" spans="1:24">
      <c r="A65" s="85">
        <v>22</v>
      </c>
      <c r="B65" s="86" t="s">
        <v>178</v>
      </c>
      <c r="C65" s="85" t="s">
        <v>156</v>
      </c>
      <c r="D65" s="87">
        <v>1</v>
      </c>
      <c r="E65" s="87"/>
      <c r="F65" s="87">
        <v>1</v>
      </c>
      <c r="G65" s="104" t="s">
        <v>179</v>
      </c>
      <c r="H65" s="94" t="s">
        <v>180</v>
      </c>
      <c r="I65" s="85"/>
      <c r="J65" s="88"/>
      <c r="K65" s="112" t="s">
        <v>176</v>
      </c>
      <c r="L65" s="94" t="s">
        <v>58</v>
      </c>
      <c r="M65" s="113"/>
      <c r="N65" s="113"/>
      <c r="O65" s="94"/>
      <c r="P65" s="113"/>
      <c r="Q65" s="113"/>
      <c r="R65" s="113"/>
      <c r="S65" s="113"/>
      <c r="T65" s="113"/>
      <c r="U65" s="113"/>
      <c r="V65" s="113"/>
      <c r="W65" s="113"/>
      <c r="X65" s="113"/>
    </row>
    <row r="66" ht="19.95" customHeight="1" spans="1:24">
      <c r="A66" s="85">
        <v>23</v>
      </c>
      <c r="B66" s="86" t="s">
        <v>181</v>
      </c>
      <c r="C66" s="85" t="s">
        <v>156</v>
      </c>
      <c r="D66" s="87">
        <v>4</v>
      </c>
      <c r="E66" s="87"/>
      <c r="F66" s="87">
        <v>4</v>
      </c>
      <c r="G66" s="104" t="s">
        <v>182</v>
      </c>
      <c r="H66" s="94" t="s">
        <v>82</v>
      </c>
      <c r="I66" s="85"/>
      <c r="J66" s="88"/>
      <c r="K66" s="112" t="s">
        <v>176</v>
      </c>
      <c r="L66" s="94" t="s">
        <v>58</v>
      </c>
      <c r="M66" s="113"/>
      <c r="N66" s="113"/>
      <c r="O66" s="94"/>
      <c r="P66" s="113"/>
      <c r="Q66" s="113"/>
      <c r="R66" s="113"/>
      <c r="S66" s="113"/>
      <c r="T66" s="113"/>
      <c r="U66" s="113"/>
      <c r="V66" s="113"/>
      <c r="W66" s="113"/>
      <c r="X66" s="113"/>
    </row>
    <row r="67" ht="47.4" customHeight="1" spans="1:24">
      <c r="A67" s="85">
        <v>24</v>
      </c>
      <c r="B67" s="86" t="s">
        <v>183</v>
      </c>
      <c r="C67" s="85" t="s">
        <v>184</v>
      </c>
      <c r="D67" s="87">
        <f>E67+F67</f>
        <v>6.95</v>
      </c>
      <c r="E67" s="87"/>
      <c r="F67" s="87">
        <v>6.95</v>
      </c>
      <c r="G67" s="94" t="s">
        <v>185</v>
      </c>
      <c r="H67" s="94" t="s">
        <v>186</v>
      </c>
      <c r="I67" s="85">
        <v>26</v>
      </c>
      <c r="J67" s="94" t="s">
        <v>187</v>
      </c>
      <c r="K67" s="94" t="s">
        <v>188</v>
      </c>
      <c r="L67" s="94" t="s">
        <v>66</v>
      </c>
      <c r="M67" s="113"/>
      <c r="N67" s="113"/>
      <c r="O67" s="94" t="s">
        <v>67</v>
      </c>
      <c r="P67" s="113"/>
      <c r="Q67" s="113"/>
      <c r="R67" s="113"/>
      <c r="S67" s="113"/>
      <c r="T67" s="113"/>
      <c r="U67" s="113"/>
      <c r="V67" s="113"/>
      <c r="W67" s="113"/>
      <c r="X67" s="113"/>
    </row>
    <row r="68" s="51" customFormat="1" ht="18.9" customHeight="1" spans="1:24">
      <c r="A68" s="95"/>
      <c r="B68" s="96" t="s">
        <v>189</v>
      </c>
      <c r="C68" s="95" t="s">
        <v>184</v>
      </c>
      <c r="D68" s="98">
        <v>1</v>
      </c>
      <c r="E68" s="98"/>
      <c r="F68" s="98">
        <v>1</v>
      </c>
      <c r="G68" s="100" t="s">
        <v>190</v>
      </c>
      <c r="H68" s="100" t="s">
        <v>189</v>
      </c>
      <c r="I68" s="95"/>
      <c r="J68" s="100"/>
      <c r="K68" s="100"/>
      <c r="L68" s="100"/>
      <c r="M68" s="116"/>
      <c r="N68" s="116"/>
      <c r="O68" s="100"/>
      <c r="P68" s="116"/>
      <c r="Q68" s="116"/>
      <c r="R68" s="116"/>
      <c r="S68" s="116"/>
      <c r="T68" s="116"/>
      <c r="U68" s="116"/>
      <c r="V68" s="116"/>
      <c r="W68" s="116"/>
      <c r="X68" s="116"/>
    </row>
    <row r="69" s="51" customFormat="1" ht="18.9" customHeight="1" spans="1:24">
      <c r="A69" s="95"/>
      <c r="B69" s="96" t="s">
        <v>74</v>
      </c>
      <c r="C69" s="95" t="s">
        <v>184</v>
      </c>
      <c r="D69" s="98">
        <v>5.27</v>
      </c>
      <c r="E69" s="98"/>
      <c r="F69" s="98">
        <v>5.27</v>
      </c>
      <c r="G69" s="100" t="s">
        <v>159</v>
      </c>
      <c r="H69" s="100" t="s">
        <v>74</v>
      </c>
      <c r="I69" s="95"/>
      <c r="J69" s="100"/>
      <c r="K69" s="100"/>
      <c r="L69" s="100"/>
      <c r="M69" s="116"/>
      <c r="N69" s="116"/>
      <c r="O69" s="100"/>
      <c r="P69" s="116"/>
      <c r="Q69" s="116"/>
      <c r="R69" s="116"/>
      <c r="S69" s="116"/>
      <c r="T69" s="116"/>
      <c r="U69" s="116"/>
      <c r="V69" s="116"/>
      <c r="W69" s="116"/>
      <c r="X69" s="116"/>
    </row>
    <row r="70" s="51" customFormat="1" ht="18.9" customHeight="1" spans="1:24">
      <c r="A70" s="95"/>
      <c r="B70" s="96" t="s">
        <v>68</v>
      </c>
      <c r="C70" s="95" t="s">
        <v>184</v>
      </c>
      <c r="D70" s="98">
        <v>0.68</v>
      </c>
      <c r="E70" s="98"/>
      <c r="F70" s="98">
        <v>0.68</v>
      </c>
      <c r="G70" s="100" t="s">
        <v>190</v>
      </c>
      <c r="H70" s="100" t="s">
        <v>68</v>
      </c>
      <c r="I70" s="95"/>
      <c r="J70" s="100"/>
      <c r="K70" s="100"/>
      <c r="L70" s="100"/>
      <c r="M70" s="116"/>
      <c r="N70" s="116"/>
      <c r="O70" s="100"/>
      <c r="P70" s="116"/>
      <c r="Q70" s="116"/>
      <c r="R70" s="116"/>
      <c r="S70" s="116"/>
      <c r="T70" s="116"/>
      <c r="U70" s="116"/>
      <c r="V70" s="116"/>
      <c r="W70" s="116"/>
      <c r="X70" s="116"/>
    </row>
    <row r="71" ht="18.9" customHeight="1" spans="1:24">
      <c r="A71" s="89" t="s">
        <v>191</v>
      </c>
      <c r="B71" s="90" t="s">
        <v>192</v>
      </c>
      <c r="C71" s="85"/>
      <c r="D71" s="87"/>
      <c r="E71" s="87"/>
      <c r="F71" s="87"/>
      <c r="G71" s="88"/>
      <c r="H71" s="88"/>
      <c r="I71" s="85"/>
      <c r="J71" s="94"/>
      <c r="K71" s="94"/>
      <c r="L71" s="94"/>
      <c r="M71" s="113"/>
      <c r="N71" s="113"/>
      <c r="O71" s="94"/>
      <c r="P71" s="113"/>
      <c r="Q71" s="113"/>
      <c r="R71" s="113"/>
      <c r="S71" s="113"/>
      <c r="T71" s="113"/>
      <c r="U71" s="113"/>
      <c r="V71" s="113"/>
      <c r="W71" s="113"/>
      <c r="X71" s="113"/>
    </row>
    <row r="72" ht="18.9" customHeight="1" spans="1:24">
      <c r="A72" s="89" t="s">
        <v>193</v>
      </c>
      <c r="B72" s="90" t="s">
        <v>194</v>
      </c>
      <c r="C72" s="85"/>
      <c r="D72" s="87"/>
      <c r="E72" s="87"/>
      <c r="F72" s="87"/>
      <c r="G72" s="88"/>
      <c r="H72" s="88"/>
      <c r="I72" s="85"/>
      <c r="J72" s="94"/>
      <c r="K72" s="94"/>
      <c r="L72" s="94"/>
      <c r="M72" s="113"/>
      <c r="N72" s="113"/>
      <c r="O72" s="94"/>
      <c r="P72" s="113"/>
      <c r="Q72" s="113"/>
      <c r="R72" s="113"/>
      <c r="S72" s="113"/>
      <c r="T72" s="113"/>
      <c r="U72" s="113"/>
      <c r="V72" s="113"/>
      <c r="W72" s="113"/>
      <c r="X72" s="113"/>
    </row>
    <row r="73" ht="18.9" customHeight="1" spans="1:24">
      <c r="A73" s="89" t="s">
        <v>195</v>
      </c>
      <c r="B73" s="90" t="s">
        <v>123</v>
      </c>
      <c r="C73" s="85"/>
      <c r="D73" s="87"/>
      <c r="E73" s="87"/>
      <c r="F73" s="87"/>
      <c r="G73" s="88"/>
      <c r="H73" s="88"/>
      <c r="I73" s="85"/>
      <c r="J73" s="94"/>
      <c r="K73" s="94"/>
      <c r="L73" s="94"/>
      <c r="M73" s="113"/>
      <c r="N73" s="113"/>
      <c r="O73" s="94"/>
      <c r="P73" s="113"/>
      <c r="Q73" s="113"/>
      <c r="R73" s="113"/>
      <c r="S73" s="113"/>
      <c r="T73" s="113"/>
      <c r="U73" s="113"/>
      <c r="V73" s="113"/>
      <c r="W73" s="113"/>
      <c r="X73" s="113"/>
    </row>
    <row r="74" ht="30" customHeight="1" spans="1:24">
      <c r="A74" s="85">
        <v>25</v>
      </c>
      <c r="B74" s="86" t="s">
        <v>196</v>
      </c>
      <c r="C74" s="85" t="s">
        <v>87</v>
      </c>
      <c r="D74" s="87">
        <f>E74+F74</f>
        <v>0.69</v>
      </c>
      <c r="E74" s="87"/>
      <c r="F74" s="87">
        <v>0.69</v>
      </c>
      <c r="G74" s="94" t="s">
        <v>62</v>
      </c>
      <c r="H74" s="88" t="s">
        <v>56</v>
      </c>
      <c r="I74" s="85"/>
      <c r="J74" s="94"/>
      <c r="K74" s="112" t="s">
        <v>83</v>
      </c>
      <c r="L74" s="94" t="s">
        <v>112</v>
      </c>
      <c r="M74" s="113">
        <v>2017</v>
      </c>
      <c r="N74" s="113"/>
      <c r="O74" s="94"/>
      <c r="P74" s="113"/>
      <c r="Q74" s="113"/>
      <c r="R74" s="113"/>
      <c r="S74" s="113"/>
      <c r="T74" s="113"/>
      <c r="U74" s="113"/>
      <c r="V74" s="113"/>
      <c r="W74" s="113"/>
      <c r="X74" s="113"/>
    </row>
    <row r="75" ht="30" customHeight="1" spans="1:24">
      <c r="A75" s="85">
        <v>26</v>
      </c>
      <c r="B75" s="86" t="s">
        <v>197</v>
      </c>
      <c r="C75" s="85" t="s">
        <v>87</v>
      </c>
      <c r="D75" s="87">
        <f>E75+F75</f>
        <v>1.2</v>
      </c>
      <c r="E75" s="87"/>
      <c r="F75" s="87">
        <v>1.2</v>
      </c>
      <c r="G75" s="94" t="s">
        <v>137</v>
      </c>
      <c r="H75" s="88" t="s">
        <v>76</v>
      </c>
      <c r="I75" s="85"/>
      <c r="J75" s="94"/>
      <c r="K75" s="112" t="s">
        <v>83</v>
      </c>
      <c r="L75" s="94" t="s">
        <v>112</v>
      </c>
      <c r="M75" s="113"/>
      <c r="N75" s="113"/>
      <c r="O75" s="94"/>
      <c r="P75" s="113"/>
      <c r="Q75" s="113"/>
      <c r="R75" s="113"/>
      <c r="S75" s="113"/>
      <c r="T75" s="113"/>
      <c r="U75" s="113"/>
      <c r="V75" s="113"/>
      <c r="W75" s="113"/>
      <c r="X75" s="113"/>
    </row>
    <row r="76" ht="39.9" customHeight="1" spans="1:24">
      <c r="A76" s="85">
        <v>27</v>
      </c>
      <c r="B76" s="86" t="s">
        <v>198</v>
      </c>
      <c r="C76" s="85" t="s">
        <v>87</v>
      </c>
      <c r="D76" s="87">
        <f>E76+F76</f>
        <v>3.08</v>
      </c>
      <c r="E76" s="87"/>
      <c r="F76" s="87">
        <v>3.08</v>
      </c>
      <c r="G76" s="88" t="s">
        <v>199</v>
      </c>
      <c r="H76" s="88" t="s">
        <v>117</v>
      </c>
      <c r="I76" s="85">
        <v>40</v>
      </c>
      <c r="J76" s="94" t="s">
        <v>200</v>
      </c>
      <c r="K76" s="112" t="s">
        <v>83</v>
      </c>
      <c r="L76" s="94" t="s">
        <v>112</v>
      </c>
      <c r="M76" s="113">
        <v>2017</v>
      </c>
      <c r="N76" s="113"/>
      <c r="O76" s="94"/>
      <c r="P76" s="113"/>
      <c r="Q76" s="113"/>
      <c r="R76" s="113"/>
      <c r="S76" s="113"/>
      <c r="T76" s="113"/>
      <c r="U76" s="113"/>
      <c r="V76" s="113"/>
      <c r="W76" s="113"/>
      <c r="X76" s="113"/>
    </row>
    <row r="77" ht="18.6" customHeight="1" spans="1:24">
      <c r="A77" s="89" t="s">
        <v>195</v>
      </c>
      <c r="B77" s="90" t="s">
        <v>125</v>
      </c>
      <c r="C77" s="85"/>
      <c r="D77" s="87"/>
      <c r="E77" s="87"/>
      <c r="F77" s="87"/>
      <c r="G77" s="88"/>
      <c r="H77" s="88"/>
      <c r="I77" s="85"/>
      <c r="J77" s="94"/>
      <c r="K77" s="112"/>
      <c r="L77" s="94"/>
      <c r="M77" s="94"/>
      <c r="N77" s="113"/>
      <c r="O77" s="94"/>
      <c r="P77" s="113"/>
      <c r="Q77" s="113"/>
      <c r="R77" s="113"/>
      <c r="S77" s="113"/>
      <c r="T77" s="113"/>
      <c r="U77" s="113"/>
      <c r="V77" s="113"/>
      <c r="W77" s="113"/>
      <c r="X77" s="113"/>
    </row>
    <row r="78" ht="30" customHeight="1" spans="1:24">
      <c r="A78" s="85">
        <v>28</v>
      </c>
      <c r="B78" s="86" t="s">
        <v>201</v>
      </c>
      <c r="C78" s="85" t="s">
        <v>62</v>
      </c>
      <c r="D78" s="87">
        <f t="shared" ref="D78:D80" si="3">E78+F78</f>
        <v>0.5</v>
      </c>
      <c r="E78" s="87"/>
      <c r="F78" s="87">
        <v>0.5</v>
      </c>
      <c r="G78" s="88" t="s">
        <v>159</v>
      </c>
      <c r="H78" s="88" t="s">
        <v>168</v>
      </c>
      <c r="I78" s="85"/>
      <c r="J78" s="94"/>
      <c r="K78" s="112" t="s">
        <v>83</v>
      </c>
      <c r="L78" s="94" t="s">
        <v>66</v>
      </c>
      <c r="M78" s="113">
        <v>2017</v>
      </c>
      <c r="N78" s="113"/>
      <c r="O78" s="94" t="s">
        <v>67</v>
      </c>
      <c r="P78" s="113"/>
      <c r="Q78" s="113"/>
      <c r="R78" s="113"/>
      <c r="S78" s="113"/>
      <c r="T78" s="113"/>
      <c r="U78" s="113"/>
      <c r="V78" s="113"/>
      <c r="W78" s="113"/>
      <c r="X78" s="113"/>
    </row>
    <row r="79" ht="30" customHeight="1" spans="1:24">
      <c r="A79" s="85">
        <v>29</v>
      </c>
      <c r="B79" s="86" t="s">
        <v>202</v>
      </c>
      <c r="C79" s="85" t="s">
        <v>62</v>
      </c>
      <c r="D79" s="87">
        <f t="shared" si="3"/>
        <v>3</v>
      </c>
      <c r="E79" s="87"/>
      <c r="F79" s="87">
        <v>3</v>
      </c>
      <c r="G79" s="88" t="s">
        <v>203</v>
      </c>
      <c r="H79" s="88" t="s">
        <v>70</v>
      </c>
      <c r="I79" s="85"/>
      <c r="J79" s="94"/>
      <c r="K79" s="112" t="s">
        <v>83</v>
      </c>
      <c r="L79" s="94" t="s">
        <v>66</v>
      </c>
      <c r="M79" s="113">
        <v>2017</v>
      </c>
      <c r="N79" s="113"/>
      <c r="O79" s="94" t="s">
        <v>67</v>
      </c>
      <c r="P79" s="113"/>
      <c r="Q79" s="113"/>
      <c r="R79" s="113"/>
      <c r="S79" s="113"/>
      <c r="T79" s="113"/>
      <c r="U79" s="113"/>
      <c r="V79" s="113"/>
      <c r="W79" s="113"/>
      <c r="X79" s="113"/>
    </row>
    <row r="80" ht="30" customHeight="1" spans="1:24">
      <c r="A80" s="85">
        <v>30</v>
      </c>
      <c r="B80" s="86" t="s">
        <v>204</v>
      </c>
      <c r="C80" s="85" t="s">
        <v>62</v>
      </c>
      <c r="D80" s="87">
        <f t="shared" si="3"/>
        <v>3.5</v>
      </c>
      <c r="E80" s="87">
        <v>3.1</v>
      </c>
      <c r="F80" s="87">
        <v>0.4</v>
      </c>
      <c r="G80" s="88" t="s">
        <v>55</v>
      </c>
      <c r="H80" s="88" t="s">
        <v>76</v>
      </c>
      <c r="I80" s="85"/>
      <c r="J80" s="94"/>
      <c r="K80" s="112" t="s">
        <v>83</v>
      </c>
      <c r="L80" s="94" t="s">
        <v>112</v>
      </c>
      <c r="M80" s="113"/>
      <c r="N80" s="113"/>
      <c r="O80" s="94" t="s">
        <v>67</v>
      </c>
      <c r="P80" s="113"/>
      <c r="Q80" s="113"/>
      <c r="R80" s="113"/>
      <c r="S80" s="113"/>
      <c r="T80" s="113"/>
      <c r="U80" s="113"/>
      <c r="V80" s="113"/>
      <c r="W80" s="113"/>
      <c r="X80" s="113"/>
    </row>
    <row r="81" ht="30" customHeight="1" spans="1:24">
      <c r="A81" s="85">
        <v>31</v>
      </c>
      <c r="B81" s="86" t="s">
        <v>205</v>
      </c>
      <c r="C81" s="85" t="s">
        <v>62</v>
      </c>
      <c r="D81" s="87">
        <v>2.3</v>
      </c>
      <c r="E81" s="87"/>
      <c r="F81" s="87">
        <v>2.3</v>
      </c>
      <c r="G81" s="88" t="s">
        <v>55</v>
      </c>
      <c r="H81" s="94" t="s">
        <v>79</v>
      </c>
      <c r="I81" s="85">
        <v>20</v>
      </c>
      <c r="J81" s="94">
        <v>418</v>
      </c>
      <c r="K81" s="112" t="s">
        <v>83</v>
      </c>
      <c r="L81" s="94" t="s">
        <v>112</v>
      </c>
      <c r="M81" s="113"/>
      <c r="N81" s="113"/>
      <c r="O81" s="94"/>
      <c r="P81" s="113"/>
      <c r="Q81" s="113"/>
      <c r="R81" s="113"/>
      <c r="S81" s="113"/>
      <c r="T81" s="113"/>
      <c r="U81" s="113"/>
      <c r="V81" s="113"/>
      <c r="W81" s="113"/>
      <c r="X81" s="113"/>
    </row>
    <row r="82" ht="30" customHeight="1" spans="1:24">
      <c r="A82" s="85">
        <v>32</v>
      </c>
      <c r="B82" s="86" t="s">
        <v>206</v>
      </c>
      <c r="C82" s="85" t="s">
        <v>62</v>
      </c>
      <c r="D82" s="87">
        <v>2.15</v>
      </c>
      <c r="E82" s="87"/>
      <c r="F82" s="87">
        <v>2.15</v>
      </c>
      <c r="G82" s="88" t="s">
        <v>207</v>
      </c>
      <c r="H82" s="88" t="s">
        <v>73</v>
      </c>
      <c r="I82" s="85"/>
      <c r="J82" s="94"/>
      <c r="K82" s="112" t="s">
        <v>83</v>
      </c>
      <c r="L82" s="94" t="s">
        <v>112</v>
      </c>
      <c r="M82" s="113"/>
      <c r="N82" s="113"/>
      <c r="O82" s="94"/>
      <c r="P82" s="113"/>
      <c r="Q82" s="113"/>
      <c r="R82" s="113"/>
      <c r="S82" s="113"/>
      <c r="T82" s="113"/>
      <c r="U82" s="113"/>
      <c r="V82" s="113"/>
      <c r="W82" s="113"/>
      <c r="X82" s="113"/>
    </row>
    <row r="83" ht="30" customHeight="1" spans="1:24">
      <c r="A83" s="85">
        <v>33</v>
      </c>
      <c r="B83" s="86" t="s">
        <v>206</v>
      </c>
      <c r="C83" s="85" t="s">
        <v>62</v>
      </c>
      <c r="D83" s="87">
        <f>E83+F83</f>
        <v>1.5</v>
      </c>
      <c r="E83" s="87"/>
      <c r="F83" s="87">
        <v>1.5</v>
      </c>
      <c r="G83" s="88" t="s">
        <v>208</v>
      </c>
      <c r="H83" s="88" t="s">
        <v>117</v>
      </c>
      <c r="I83" s="85"/>
      <c r="J83" s="94"/>
      <c r="K83" s="112" t="s">
        <v>83</v>
      </c>
      <c r="L83" s="94" t="s">
        <v>112</v>
      </c>
      <c r="M83" s="113"/>
      <c r="N83" s="113"/>
      <c r="O83" s="94"/>
      <c r="P83" s="113"/>
      <c r="Q83" s="113"/>
      <c r="R83" s="113"/>
      <c r="S83" s="113"/>
      <c r="T83" s="113"/>
      <c r="U83" s="113"/>
      <c r="V83" s="113"/>
      <c r="W83" s="113"/>
      <c r="X83" s="113"/>
    </row>
    <row r="84" ht="30" customHeight="1" spans="1:24">
      <c r="A84" s="85">
        <v>34</v>
      </c>
      <c r="B84" s="86" t="s">
        <v>206</v>
      </c>
      <c r="C84" s="85" t="s">
        <v>62</v>
      </c>
      <c r="D84" s="87">
        <f>E84+F84</f>
        <v>1.5</v>
      </c>
      <c r="E84" s="87"/>
      <c r="F84" s="87">
        <v>1.5</v>
      </c>
      <c r="G84" s="88" t="s">
        <v>209</v>
      </c>
      <c r="H84" s="94" t="s">
        <v>79</v>
      </c>
      <c r="I84" s="85"/>
      <c r="J84" s="94"/>
      <c r="K84" s="112" t="s">
        <v>83</v>
      </c>
      <c r="L84" s="94" t="s">
        <v>112</v>
      </c>
      <c r="M84" s="113"/>
      <c r="N84" s="113"/>
      <c r="O84" s="94"/>
      <c r="P84" s="113"/>
      <c r="Q84" s="113"/>
      <c r="R84" s="113"/>
      <c r="S84" s="113"/>
      <c r="T84" s="113"/>
      <c r="U84" s="113"/>
      <c r="V84" s="113"/>
      <c r="W84" s="113"/>
      <c r="X84" s="113"/>
    </row>
    <row r="85" ht="18" customHeight="1" spans="1:24">
      <c r="A85" s="85">
        <v>35</v>
      </c>
      <c r="B85" s="86" t="s">
        <v>210</v>
      </c>
      <c r="C85" s="85" t="s">
        <v>62</v>
      </c>
      <c r="D85" s="87">
        <v>2</v>
      </c>
      <c r="E85" s="87"/>
      <c r="F85" s="87">
        <v>2</v>
      </c>
      <c r="G85" s="88" t="s">
        <v>203</v>
      </c>
      <c r="H85" s="94" t="s">
        <v>117</v>
      </c>
      <c r="I85" s="85"/>
      <c r="J85" s="94"/>
      <c r="K85" s="112" t="s">
        <v>211</v>
      </c>
      <c r="L85" s="94" t="s">
        <v>66</v>
      </c>
      <c r="M85" s="113"/>
      <c r="N85" s="113"/>
      <c r="O85" s="94" t="s">
        <v>67</v>
      </c>
      <c r="P85" s="113"/>
      <c r="Q85" s="113"/>
      <c r="R85" s="113"/>
      <c r="S85" s="113"/>
      <c r="T85" s="113"/>
      <c r="U85" s="113"/>
      <c r="V85" s="113"/>
      <c r="W85" s="113"/>
      <c r="X85" s="113"/>
    </row>
    <row r="86" ht="18" customHeight="1" spans="1:24">
      <c r="A86" s="85">
        <v>36</v>
      </c>
      <c r="B86" s="86" t="s">
        <v>212</v>
      </c>
      <c r="C86" s="85" t="s">
        <v>62</v>
      </c>
      <c r="D86" s="87">
        <v>0.09</v>
      </c>
      <c r="E86" s="87"/>
      <c r="F86" s="87">
        <v>0.09</v>
      </c>
      <c r="G86" s="104" t="s">
        <v>213</v>
      </c>
      <c r="H86" s="104" t="s">
        <v>105</v>
      </c>
      <c r="I86" s="125"/>
      <c r="J86" s="93"/>
      <c r="K86" s="112" t="s">
        <v>176</v>
      </c>
      <c r="L86" s="94" t="s">
        <v>58</v>
      </c>
      <c r="M86" s="113"/>
      <c r="N86" s="113"/>
      <c r="O86" s="94"/>
      <c r="P86" s="113"/>
      <c r="Q86" s="113"/>
      <c r="R86" s="113"/>
      <c r="S86" s="113"/>
      <c r="T86" s="113"/>
      <c r="U86" s="113"/>
      <c r="V86" s="113"/>
      <c r="W86" s="113"/>
      <c r="X86" s="113"/>
    </row>
    <row r="87" ht="18" customHeight="1" spans="1:24">
      <c r="A87" s="85">
        <v>37</v>
      </c>
      <c r="B87" s="86" t="s">
        <v>214</v>
      </c>
      <c r="C87" s="85" t="s">
        <v>62</v>
      </c>
      <c r="D87" s="87">
        <v>1.18</v>
      </c>
      <c r="E87" s="87"/>
      <c r="F87" s="87">
        <v>1.18</v>
      </c>
      <c r="G87" s="104" t="s">
        <v>215</v>
      </c>
      <c r="H87" s="104" t="s">
        <v>105</v>
      </c>
      <c r="I87" s="125"/>
      <c r="J87" s="93"/>
      <c r="K87" s="112" t="s">
        <v>176</v>
      </c>
      <c r="L87" s="94" t="s">
        <v>58</v>
      </c>
      <c r="M87" s="113"/>
      <c r="N87" s="113"/>
      <c r="O87" s="94"/>
      <c r="P87" s="113"/>
      <c r="Q87" s="113"/>
      <c r="R87" s="113"/>
      <c r="S87" s="113"/>
      <c r="T87" s="113"/>
      <c r="U87" s="113"/>
      <c r="V87" s="113"/>
      <c r="W87" s="113"/>
      <c r="X87" s="113"/>
    </row>
    <row r="88" ht="18" customHeight="1" spans="1:24">
      <c r="A88" s="85">
        <v>38</v>
      </c>
      <c r="B88" s="86" t="s">
        <v>216</v>
      </c>
      <c r="C88" s="85" t="s">
        <v>62</v>
      </c>
      <c r="D88" s="87">
        <v>0.6</v>
      </c>
      <c r="E88" s="87"/>
      <c r="F88" s="87">
        <v>0.6</v>
      </c>
      <c r="G88" s="104" t="s">
        <v>217</v>
      </c>
      <c r="H88" s="104" t="s">
        <v>105</v>
      </c>
      <c r="I88" s="125"/>
      <c r="J88" s="93"/>
      <c r="K88" s="112" t="s">
        <v>176</v>
      </c>
      <c r="L88" s="94" t="s">
        <v>58</v>
      </c>
      <c r="M88" s="113"/>
      <c r="N88" s="113"/>
      <c r="O88" s="94"/>
      <c r="P88" s="113"/>
      <c r="Q88" s="113"/>
      <c r="R88" s="113"/>
      <c r="S88" s="113"/>
      <c r="T88" s="113"/>
      <c r="U88" s="113"/>
      <c r="V88" s="113"/>
      <c r="W88" s="113"/>
      <c r="X88" s="113"/>
    </row>
    <row r="89" ht="18" customHeight="1" spans="1:24">
      <c r="A89" s="85">
        <v>39</v>
      </c>
      <c r="B89" s="86" t="s">
        <v>218</v>
      </c>
      <c r="C89" s="85" t="s">
        <v>62</v>
      </c>
      <c r="D89" s="87"/>
      <c r="E89" s="87"/>
      <c r="F89" s="87">
        <v>6.67</v>
      </c>
      <c r="G89" s="104" t="s">
        <v>219</v>
      </c>
      <c r="H89" s="104" t="s">
        <v>105</v>
      </c>
      <c r="I89" s="125"/>
      <c r="J89" s="93"/>
      <c r="K89" s="112" t="s">
        <v>176</v>
      </c>
      <c r="L89" s="94" t="s">
        <v>58</v>
      </c>
      <c r="M89" s="113"/>
      <c r="N89" s="113"/>
      <c r="O89" s="94"/>
      <c r="P89" s="113"/>
      <c r="Q89" s="113"/>
      <c r="R89" s="113"/>
      <c r="S89" s="113"/>
      <c r="T89" s="113"/>
      <c r="U89" s="113"/>
      <c r="V89" s="113"/>
      <c r="W89" s="113"/>
      <c r="X89" s="113"/>
    </row>
    <row r="90" ht="18" customHeight="1" spans="1:24">
      <c r="A90" s="89" t="s">
        <v>195</v>
      </c>
      <c r="B90" s="90" t="s">
        <v>220</v>
      </c>
      <c r="C90" s="85"/>
      <c r="D90" s="87"/>
      <c r="E90" s="87"/>
      <c r="F90" s="87"/>
      <c r="G90" s="88"/>
      <c r="H90" s="88"/>
      <c r="I90" s="85"/>
      <c r="J90" s="94"/>
      <c r="K90" s="94"/>
      <c r="L90" s="94"/>
      <c r="M90" s="94"/>
      <c r="N90" s="113"/>
      <c r="O90" s="94"/>
      <c r="P90" s="113"/>
      <c r="Q90" s="113"/>
      <c r="R90" s="113"/>
      <c r="S90" s="113"/>
      <c r="T90" s="113"/>
      <c r="U90" s="113"/>
      <c r="V90" s="113"/>
      <c r="W90" s="113"/>
      <c r="X90" s="113"/>
    </row>
    <row r="91" ht="28.5" customHeight="1" spans="1:24">
      <c r="A91" s="85">
        <v>40</v>
      </c>
      <c r="B91" s="86" t="s">
        <v>220</v>
      </c>
      <c r="C91" s="85" t="s">
        <v>145</v>
      </c>
      <c r="D91" s="87">
        <f>E91+F91</f>
        <v>1</v>
      </c>
      <c r="E91" s="87"/>
      <c r="F91" s="87">
        <v>1</v>
      </c>
      <c r="G91" s="88" t="s">
        <v>159</v>
      </c>
      <c r="H91" s="88" t="s">
        <v>73</v>
      </c>
      <c r="I91" s="85"/>
      <c r="J91" s="94"/>
      <c r="K91" s="112" t="s">
        <v>83</v>
      </c>
      <c r="L91" s="94" t="s">
        <v>112</v>
      </c>
      <c r="M91" s="113"/>
      <c r="N91" s="113"/>
      <c r="O91" s="94" t="s">
        <v>67</v>
      </c>
      <c r="P91" s="113"/>
      <c r="Q91" s="113"/>
      <c r="R91" s="113"/>
      <c r="S91" s="113"/>
      <c r="T91" s="113"/>
      <c r="U91" s="113"/>
      <c r="V91" s="113"/>
      <c r="W91" s="113"/>
      <c r="X91" s="113"/>
    </row>
    <row r="92" ht="28.5" customHeight="1" spans="1:24">
      <c r="A92" s="85">
        <v>41</v>
      </c>
      <c r="B92" s="86" t="s">
        <v>221</v>
      </c>
      <c r="C92" s="85" t="s">
        <v>145</v>
      </c>
      <c r="D92" s="87">
        <v>5</v>
      </c>
      <c r="E92" s="87"/>
      <c r="F92" s="87">
        <v>5</v>
      </c>
      <c r="G92" s="88" t="s">
        <v>203</v>
      </c>
      <c r="H92" s="88" t="s">
        <v>111</v>
      </c>
      <c r="I92" s="85"/>
      <c r="J92" s="94"/>
      <c r="K92" s="112" t="s">
        <v>222</v>
      </c>
      <c r="L92" s="94" t="s">
        <v>66</v>
      </c>
      <c r="M92" s="113"/>
      <c r="N92" s="113"/>
      <c r="O92" s="94" t="s">
        <v>67</v>
      </c>
      <c r="P92" s="113"/>
      <c r="Q92" s="113"/>
      <c r="R92" s="113"/>
      <c r="S92" s="113"/>
      <c r="T92" s="113"/>
      <c r="U92" s="113"/>
      <c r="V92" s="113"/>
      <c r="W92" s="113"/>
      <c r="X92" s="113"/>
    </row>
    <row r="93" ht="28.5" customHeight="1" spans="1:24">
      <c r="A93" s="85">
        <v>42</v>
      </c>
      <c r="B93" s="86" t="s">
        <v>223</v>
      </c>
      <c r="C93" s="85" t="s">
        <v>145</v>
      </c>
      <c r="D93" s="87">
        <v>3</v>
      </c>
      <c r="E93" s="87"/>
      <c r="F93" s="87">
        <v>3</v>
      </c>
      <c r="G93" s="88" t="s">
        <v>203</v>
      </c>
      <c r="H93" s="88" t="s">
        <v>111</v>
      </c>
      <c r="I93" s="85"/>
      <c r="J93" s="94"/>
      <c r="K93" s="112" t="s">
        <v>224</v>
      </c>
      <c r="L93" s="94" t="s">
        <v>66</v>
      </c>
      <c r="M93" s="113"/>
      <c r="N93" s="113"/>
      <c r="O93" s="94" t="s">
        <v>67</v>
      </c>
      <c r="P93" s="113"/>
      <c r="Q93" s="113"/>
      <c r="R93" s="113"/>
      <c r="S93" s="113"/>
      <c r="T93" s="113"/>
      <c r="U93" s="113"/>
      <c r="V93" s="113"/>
      <c r="W93" s="113"/>
      <c r="X93" s="113"/>
    </row>
    <row r="94" ht="28.5" customHeight="1" spans="1:24">
      <c r="A94" s="85">
        <v>43</v>
      </c>
      <c r="B94" s="86" t="s">
        <v>225</v>
      </c>
      <c r="C94" s="85" t="s">
        <v>145</v>
      </c>
      <c r="D94" s="87">
        <v>0.05</v>
      </c>
      <c r="E94" s="87"/>
      <c r="F94" s="87">
        <v>0.05</v>
      </c>
      <c r="G94" s="88" t="s">
        <v>145</v>
      </c>
      <c r="H94" s="88" t="s">
        <v>76</v>
      </c>
      <c r="I94" s="85">
        <v>30</v>
      </c>
      <c r="J94" s="94">
        <v>818</v>
      </c>
      <c r="K94" s="112" t="s">
        <v>211</v>
      </c>
      <c r="L94" s="94" t="s">
        <v>66</v>
      </c>
      <c r="M94" s="113"/>
      <c r="N94" s="113"/>
      <c r="O94" s="94" t="s">
        <v>67</v>
      </c>
      <c r="P94" s="113"/>
      <c r="Q94" s="126"/>
      <c r="R94" s="116"/>
      <c r="S94" s="113"/>
      <c r="T94" s="113"/>
      <c r="U94" s="113"/>
      <c r="V94" s="113"/>
      <c r="W94" s="113"/>
      <c r="X94" s="113"/>
    </row>
    <row r="95" ht="18.6" customHeight="1" spans="1:24">
      <c r="A95" s="89" t="s">
        <v>195</v>
      </c>
      <c r="B95" s="90" t="s">
        <v>226</v>
      </c>
      <c r="C95" s="85"/>
      <c r="D95" s="87"/>
      <c r="E95" s="87"/>
      <c r="F95" s="87"/>
      <c r="G95" s="88"/>
      <c r="H95" s="88"/>
      <c r="I95" s="85"/>
      <c r="J95" s="94"/>
      <c r="K95" s="94"/>
      <c r="L95" s="94"/>
      <c r="M95" s="94"/>
      <c r="N95" s="113"/>
      <c r="O95" s="94"/>
      <c r="P95" s="113"/>
      <c r="Q95" s="113"/>
      <c r="R95" s="113"/>
      <c r="S95" s="113"/>
      <c r="T95" s="113"/>
      <c r="U95" s="113"/>
      <c r="V95" s="113"/>
      <c r="W95" s="113"/>
      <c r="X95" s="113"/>
    </row>
    <row r="96" ht="30" customHeight="1" spans="1:24">
      <c r="A96" s="94">
        <v>44</v>
      </c>
      <c r="B96" s="86" t="s">
        <v>227</v>
      </c>
      <c r="C96" s="85" t="s">
        <v>228</v>
      </c>
      <c r="D96" s="87">
        <f>E96+F96</f>
        <v>0.5</v>
      </c>
      <c r="E96" s="87"/>
      <c r="F96" s="87">
        <v>0.5</v>
      </c>
      <c r="G96" s="88" t="s">
        <v>85</v>
      </c>
      <c r="H96" s="88" t="s">
        <v>76</v>
      </c>
      <c r="I96" s="85"/>
      <c r="J96" s="94"/>
      <c r="K96" s="112" t="s">
        <v>83</v>
      </c>
      <c r="L96" s="94" t="s">
        <v>112</v>
      </c>
      <c r="M96" s="113"/>
      <c r="N96" s="113"/>
      <c r="O96" s="94" t="s">
        <v>67</v>
      </c>
      <c r="P96" s="113"/>
      <c r="Q96" s="113"/>
      <c r="R96" s="113"/>
      <c r="S96" s="113"/>
      <c r="T96" s="113"/>
      <c r="U96" s="113"/>
      <c r="V96" s="113"/>
      <c r="W96" s="113"/>
      <c r="X96" s="113"/>
    </row>
    <row r="97" ht="30" customHeight="1" spans="1:24">
      <c r="A97" s="85">
        <v>45</v>
      </c>
      <c r="B97" s="86" t="s">
        <v>229</v>
      </c>
      <c r="C97" s="85" t="s">
        <v>228</v>
      </c>
      <c r="D97" s="87">
        <f>E97+F97</f>
        <v>0.13</v>
      </c>
      <c r="E97" s="87"/>
      <c r="F97" s="87">
        <v>0.13</v>
      </c>
      <c r="G97" s="94" t="s">
        <v>230</v>
      </c>
      <c r="H97" s="94" t="s">
        <v>82</v>
      </c>
      <c r="I97" s="85"/>
      <c r="J97" s="94"/>
      <c r="K97" s="112" t="s">
        <v>83</v>
      </c>
      <c r="L97" s="94" t="s">
        <v>112</v>
      </c>
      <c r="M97" s="113"/>
      <c r="N97" s="113"/>
      <c r="O97" s="94" t="s">
        <v>67</v>
      </c>
      <c r="P97" s="113"/>
      <c r="Q97" s="113"/>
      <c r="R97" s="113"/>
      <c r="S97" s="113"/>
      <c r="T97" s="113"/>
      <c r="U97" s="113"/>
      <c r="V97" s="113"/>
      <c r="W97" s="113"/>
      <c r="X97" s="113"/>
    </row>
    <row r="98" s="52" customFormat="1" ht="18.6" customHeight="1" spans="1:24">
      <c r="A98" s="89" t="s">
        <v>195</v>
      </c>
      <c r="B98" s="90" t="s">
        <v>231</v>
      </c>
      <c r="C98" s="85"/>
      <c r="D98" s="122"/>
      <c r="E98" s="122"/>
      <c r="F98" s="122"/>
      <c r="G98" s="123"/>
      <c r="H98" s="123"/>
      <c r="I98" s="89"/>
      <c r="J98" s="92"/>
      <c r="K98" s="92"/>
      <c r="L98" s="92"/>
      <c r="M98" s="113"/>
      <c r="N98" s="91"/>
      <c r="O98" s="92"/>
      <c r="P98" s="91"/>
      <c r="Q98" s="91"/>
      <c r="R98" s="91"/>
      <c r="S98" s="91"/>
      <c r="T98" s="91"/>
      <c r="U98" s="91"/>
      <c r="V98" s="91"/>
      <c r="W98" s="91"/>
      <c r="X98" s="91"/>
    </row>
    <row r="99" ht="40.2" customHeight="1" spans="1:24">
      <c r="A99" s="85">
        <v>46</v>
      </c>
      <c r="B99" s="86" t="s">
        <v>232</v>
      </c>
      <c r="C99" s="85" t="s">
        <v>230</v>
      </c>
      <c r="D99" s="87">
        <v>2.5</v>
      </c>
      <c r="E99" s="87"/>
      <c r="F99" s="87">
        <v>2.5</v>
      </c>
      <c r="G99" s="88" t="s">
        <v>159</v>
      </c>
      <c r="H99" s="94" t="s">
        <v>73</v>
      </c>
      <c r="I99" s="85" t="s">
        <v>233</v>
      </c>
      <c r="J99" s="94" t="s">
        <v>234</v>
      </c>
      <c r="K99" s="112" t="s">
        <v>235</v>
      </c>
      <c r="L99" s="94" t="s">
        <v>112</v>
      </c>
      <c r="M99" s="113"/>
      <c r="N99" s="113"/>
      <c r="O99" s="94" t="s">
        <v>67</v>
      </c>
      <c r="P99" s="113"/>
      <c r="Q99" s="113"/>
      <c r="R99" s="113"/>
      <c r="S99" s="113"/>
      <c r="T99" s="113"/>
      <c r="U99" s="113"/>
      <c r="V99" s="113"/>
      <c r="W99" s="113"/>
      <c r="X99" s="113"/>
    </row>
    <row r="100" ht="18.9" customHeight="1" spans="1:24">
      <c r="A100" s="85">
        <v>47</v>
      </c>
      <c r="B100" s="86" t="s">
        <v>236</v>
      </c>
      <c r="C100" s="85" t="s">
        <v>230</v>
      </c>
      <c r="D100" s="87">
        <v>0.85</v>
      </c>
      <c r="E100" s="87"/>
      <c r="F100" s="87">
        <v>0.85</v>
      </c>
      <c r="G100" s="104" t="s">
        <v>237</v>
      </c>
      <c r="H100" s="104" t="s">
        <v>168</v>
      </c>
      <c r="I100" s="85"/>
      <c r="J100" s="94"/>
      <c r="K100" s="112" t="s">
        <v>176</v>
      </c>
      <c r="L100" s="94" t="s">
        <v>58</v>
      </c>
      <c r="M100" s="113"/>
      <c r="N100" s="113"/>
      <c r="O100" s="94"/>
      <c r="P100" s="113"/>
      <c r="Q100" s="113"/>
      <c r="R100" s="113"/>
      <c r="S100" s="113"/>
      <c r="T100" s="113"/>
      <c r="U100" s="113"/>
      <c r="V100" s="113"/>
      <c r="W100" s="113"/>
      <c r="X100" s="113"/>
    </row>
    <row r="101" ht="18.9" customHeight="1" spans="1:24">
      <c r="A101" s="85">
        <v>48</v>
      </c>
      <c r="B101" s="86" t="s">
        <v>238</v>
      </c>
      <c r="C101" s="85" t="s">
        <v>230</v>
      </c>
      <c r="D101" s="87">
        <v>1.5</v>
      </c>
      <c r="E101" s="87"/>
      <c r="F101" s="87">
        <v>1.5</v>
      </c>
      <c r="G101" s="104" t="s">
        <v>239</v>
      </c>
      <c r="H101" s="104" t="s">
        <v>56</v>
      </c>
      <c r="I101" s="85"/>
      <c r="J101" s="94"/>
      <c r="K101" s="112" t="s">
        <v>176</v>
      </c>
      <c r="L101" s="94" t="s">
        <v>58</v>
      </c>
      <c r="M101" s="113"/>
      <c r="N101" s="113"/>
      <c r="O101" s="94"/>
      <c r="P101" s="113"/>
      <c r="Q101" s="113"/>
      <c r="R101" s="113"/>
      <c r="S101" s="113"/>
      <c r="T101" s="113"/>
      <c r="U101" s="113"/>
      <c r="V101" s="113"/>
      <c r="W101" s="113"/>
      <c r="X101" s="113"/>
    </row>
    <row r="102" ht="18.9" customHeight="1" spans="1:24">
      <c r="A102" s="85">
        <v>49</v>
      </c>
      <c r="B102" s="86" t="s">
        <v>240</v>
      </c>
      <c r="C102" s="85" t="s">
        <v>230</v>
      </c>
      <c r="D102" s="87">
        <v>1.5</v>
      </c>
      <c r="E102" s="87"/>
      <c r="F102" s="87">
        <v>1.5</v>
      </c>
      <c r="G102" s="104" t="s">
        <v>239</v>
      </c>
      <c r="H102" s="104" t="s">
        <v>76</v>
      </c>
      <c r="I102" s="85"/>
      <c r="J102" s="94"/>
      <c r="K102" s="112" t="s">
        <v>176</v>
      </c>
      <c r="L102" s="94" t="s">
        <v>58</v>
      </c>
      <c r="M102" s="113"/>
      <c r="N102" s="113"/>
      <c r="O102" s="94"/>
      <c r="P102" s="113"/>
      <c r="Q102" s="113"/>
      <c r="R102" s="113"/>
      <c r="S102" s="113"/>
      <c r="T102" s="113"/>
      <c r="U102" s="113"/>
      <c r="V102" s="113"/>
      <c r="W102" s="113"/>
      <c r="X102" s="113"/>
    </row>
    <row r="103" s="52" customFormat="1" ht="18.6" customHeight="1" spans="1:24">
      <c r="A103" s="89" t="s">
        <v>195</v>
      </c>
      <c r="B103" s="90" t="s">
        <v>241</v>
      </c>
      <c r="C103" s="85"/>
      <c r="D103" s="122"/>
      <c r="E103" s="122"/>
      <c r="F103" s="122"/>
      <c r="G103" s="123"/>
      <c r="H103" s="123"/>
      <c r="I103" s="89"/>
      <c r="J103" s="92"/>
      <c r="K103" s="92"/>
      <c r="L103" s="92"/>
      <c r="M103" s="113"/>
      <c r="N103" s="91"/>
      <c r="O103" s="92"/>
      <c r="P103" s="91"/>
      <c r="Q103" s="91"/>
      <c r="R103" s="91"/>
      <c r="S103" s="91"/>
      <c r="T103" s="91"/>
      <c r="U103" s="91"/>
      <c r="V103" s="91"/>
      <c r="W103" s="91"/>
      <c r="X103" s="91"/>
    </row>
    <row r="104" ht="30" customHeight="1" spans="1:24">
      <c r="A104" s="85">
        <v>50</v>
      </c>
      <c r="B104" s="86" t="s">
        <v>242</v>
      </c>
      <c r="C104" s="85" t="s">
        <v>243</v>
      </c>
      <c r="D104" s="87">
        <f>E104+F104</f>
        <v>1.35</v>
      </c>
      <c r="E104" s="87"/>
      <c r="F104" s="87">
        <v>1.35</v>
      </c>
      <c r="G104" s="88" t="s">
        <v>190</v>
      </c>
      <c r="H104" s="88" t="s">
        <v>70</v>
      </c>
      <c r="I104" s="85">
        <v>42</v>
      </c>
      <c r="J104" s="94">
        <v>135</v>
      </c>
      <c r="K104" s="112" t="s">
        <v>83</v>
      </c>
      <c r="L104" s="94" t="s">
        <v>244</v>
      </c>
      <c r="M104" s="113">
        <v>2018</v>
      </c>
      <c r="N104" s="113"/>
      <c r="O104" s="94" t="s">
        <v>67</v>
      </c>
      <c r="P104" s="113"/>
      <c r="Q104" s="113"/>
      <c r="R104" s="113"/>
      <c r="S104" s="113"/>
      <c r="T104" s="113"/>
      <c r="U104" s="113"/>
      <c r="V104" s="113"/>
      <c r="W104" s="113"/>
      <c r="X104" s="113"/>
    </row>
    <row r="105" ht="30" customHeight="1" spans="1:24">
      <c r="A105" s="85">
        <v>51</v>
      </c>
      <c r="B105" s="86" t="s">
        <v>245</v>
      </c>
      <c r="C105" s="85" t="s">
        <v>243</v>
      </c>
      <c r="D105" s="87">
        <v>2</v>
      </c>
      <c r="E105" s="87"/>
      <c r="F105" s="87">
        <v>2</v>
      </c>
      <c r="G105" s="88" t="s">
        <v>246</v>
      </c>
      <c r="H105" s="88" t="s">
        <v>117</v>
      </c>
      <c r="I105" s="85">
        <v>46</v>
      </c>
      <c r="J105" s="94">
        <v>109</v>
      </c>
      <c r="K105" s="112" t="s">
        <v>83</v>
      </c>
      <c r="L105" s="94" t="s">
        <v>66</v>
      </c>
      <c r="M105" s="113">
        <v>2017</v>
      </c>
      <c r="N105" s="113"/>
      <c r="O105" s="94" t="s">
        <v>67</v>
      </c>
      <c r="P105" s="113"/>
      <c r="Q105" s="113"/>
      <c r="R105" s="113"/>
      <c r="S105" s="113"/>
      <c r="T105" s="113"/>
      <c r="U105" s="113"/>
      <c r="V105" s="113"/>
      <c r="W105" s="113"/>
      <c r="X105" s="113"/>
    </row>
    <row r="106" ht="20.1" customHeight="1" spans="1:24">
      <c r="A106" s="85">
        <v>52</v>
      </c>
      <c r="B106" s="86" t="s">
        <v>247</v>
      </c>
      <c r="C106" s="85" t="s">
        <v>243</v>
      </c>
      <c r="D106" s="87">
        <v>1</v>
      </c>
      <c r="E106" s="87"/>
      <c r="F106" s="87">
        <v>1</v>
      </c>
      <c r="G106" s="88" t="s">
        <v>55</v>
      </c>
      <c r="H106" s="88" t="s">
        <v>56</v>
      </c>
      <c r="I106" s="85">
        <v>58</v>
      </c>
      <c r="J106" s="94">
        <v>472</v>
      </c>
      <c r="K106" s="112" t="s">
        <v>176</v>
      </c>
      <c r="L106" s="94" t="s">
        <v>66</v>
      </c>
      <c r="M106" s="113"/>
      <c r="N106" s="113"/>
      <c r="O106" s="94" t="s">
        <v>67</v>
      </c>
      <c r="P106" s="113"/>
      <c r="Q106" s="113"/>
      <c r="R106" s="113"/>
      <c r="S106" s="113"/>
      <c r="T106" s="113"/>
      <c r="U106" s="113"/>
      <c r="V106" s="113"/>
      <c r="W106" s="113"/>
      <c r="X106" s="113"/>
    </row>
    <row r="107" ht="18.9" customHeight="1" spans="1:24">
      <c r="A107" s="89" t="s">
        <v>195</v>
      </c>
      <c r="B107" s="90" t="s">
        <v>248</v>
      </c>
      <c r="C107" s="85"/>
      <c r="D107" s="87"/>
      <c r="E107" s="87"/>
      <c r="F107" s="87"/>
      <c r="G107" s="88"/>
      <c r="H107" s="88"/>
      <c r="I107" s="85"/>
      <c r="J107" s="94"/>
      <c r="K107" s="94"/>
      <c r="L107" s="94"/>
      <c r="M107" s="113"/>
      <c r="N107" s="113"/>
      <c r="O107" s="94"/>
      <c r="P107" s="113"/>
      <c r="Q107" s="113"/>
      <c r="R107" s="113"/>
      <c r="S107" s="113"/>
      <c r="T107" s="113"/>
      <c r="U107" s="113"/>
      <c r="V107" s="113"/>
      <c r="W107" s="113"/>
      <c r="X107" s="113"/>
    </row>
    <row r="108" ht="40.2" customHeight="1" spans="1:24">
      <c r="A108" s="85">
        <v>53</v>
      </c>
      <c r="B108" s="86" t="s">
        <v>249</v>
      </c>
      <c r="C108" s="85" t="s">
        <v>250</v>
      </c>
      <c r="D108" s="87">
        <v>0.23</v>
      </c>
      <c r="E108" s="87"/>
      <c r="F108" s="124">
        <v>0.23</v>
      </c>
      <c r="G108" s="88" t="s">
        <v>55</v>
      </c>
      <c r="H108" s="88" t="s">
        <v>117</v>
      </c>
      <c r="I108" s="85">
        <v>58</v>
      </c>
      <c r="J108" s="94" t="s">
        <v>251</v>
      </c>
      <c r="K108" s="112" t="s">
        <v>252</v>
      </c>
      <c r="L108" s="94" t="s">
        <v>66</v>
      </c>
      <c r="M108" s="113">
        <v>2017</v>
      </c>
      <c r="N108" s="113"/>
      <c r="O108" s="94" t="s">
        <v>67</v>
      </c>
      <c r="P108" s="113"/>
      <c r="Q108" s="113"/>
      <c r="R108" s="113"/>
      <c r="S108" s="113"/>
      <c r="T108" s="113"/>
      <c r="U108" s="113"/>
      <c r="V108" s="113"/>
      <c r="W108" s="113"/>
      <c r="X108" s="113"/>
    </row>
    <row r="109" ht="18.9" customHeight="1" spans="1:24">
      <c r="A109" s="89" t="s">
        <v>195</v>
      </c>
      <c r="B109" s="90" t="s">
        <v>253</v>
      </c>
      <c r="C109" s="85"/>
      <c r="D109" s="87"/>
      <c r="E109" s="87"/>
      <c r="F109" s="87"/>
      <c r="G109" s="88"/>
      <c r="H109" s="88"/>
      <c r="I109" s="85"/>
      <c r="J109" s="94"/>
      <c r="K109" s="94"/>
      <c r="L109" s="94"/>
      <c r="M109" s="113"/>
      <c r="N109" s="113"/>
      <c r="O109" s="94"/>
      <c r="P109" s="113"/>
      <c r="Q109" s="113"/>
      <c r="R109" s="113"/>
      <c r="S109" s="113"/>
      <c r="T109" s="113"/>
      <c r="U109" s="113"/>
      <c r="V109" s="113"/>
      <c r="W109" s="113"/>
      <c r="X109" s="113"/>
    </row>
    <row r="110" ht="49.95" customHeight="1" spans="1:24">
      <c r="A110" s="85">
        <v>54</v>
      </c>
      <c r="B110" s="86" t="s">
        <v>254</v>
      </c>
      <c r="C110" s="85" t="s">
        <v>156</v>
      </c>
      <c r="D110" s="87">
        <v>19.1</v>
      </c>
      <c r="E110" s="87"/>
      <c r="F110" s="87">
        <v>19.1</v>
      </c>
      <c r="G110" s="104" t="s">
        <v>255</v>
      </c>
      <c r="H110" s="94" t="s">
        <v>82</v>
      </c>
      <c r="I110" s="85"/>
      <c r="J110" s="88"/>
      <c r="K110" s="112" t="s">
        <v>256</v>
      </c>
      <c r="L110" s="94" t="s">
        <v>66</v>
      </c>
      <c r="M110" s="113"/>
      <c r="N110" s="113"/>
      <c r="O110" s="94" t="s">
        <v>67</v>
      </c>
      <c r="P110" s="113"/>
      <c r="Q110" s="113"/>
      <c r="R110" s="113"/>
      <c r="S110" s="113"/>
      <c r="T110" s="113"/>
      <c r="U110" s="113"/>
      <c r="V110" s="113"/>
      <c r="W110" s="113"/>
      <c r="X110" s="113"/>
    </row>
    <row r="111" ht="18.9" customHeight="1" spans="1:24">
      <c r="A111" s="89" t="s">
        <v>195</v>
      </c>
      <c r="B111" s="90" t="s">
        <v>257</v>
      </c>
      <c r="C111" s="85"/>
      <c r="D111" s="87"/>
      <c r="E111" s="87"/>
      <c r="F111" s="87"/>
      <c r="G111" s="94"/>
      <c r="H111" s="94"/>
      <c r="I111" s="85"/>
      <c r="J111" s="94"/>
      <c r="K111" s="94"/>
      <c r="L111" s="94"/>
      <c r="M111" s="94"/>
      <c r="N111" s="113"/>
      <c r="O111" s="94"/>
      <c r="P111" s="113"/>
      <c r="Q111" s="113"/>
      <c r="R111" s="113"/>
      <c r="S111" s="113"/>
      <c r="T111" s="113"/>
      <c r="U111" s="113"/>
      <c r="V111" s="113"/>
      <c r="W111" s="113"/>
      <c r="X111" s="113"/>
    </row>
    <row r="112" ht="30" customHeight="1" spans="1:24">
      <c r="A112" s="85">
        <v>55</v>
      </c>
      <c r="B112" s="86" t="s">
        <v>258</v>
      </c>
      <c r="C112" s="85" t="s">
        <v>246</v>
      </c>
      <c r="D112" s="87">
        <v>2.5</v>
      </c>
      <c r="E112" s="87"/>
      <c r="F112" s="87">
        <v>2.5</v>
      </c>
      <c r="G112" s="94" t="s">
        <v>55</v>
      </c>
      <c r="H112" s="94" t="s">
        <v>82</v>
      </c>
      <c r="I112" s="85"/>
      <c r="J112" s="94"/>
      <c r="K112" s="112" t="s">
        <v>83</v>
      </c>
      <c r="L112" s="94" t="s">
        <v>112</v>
      </c>
      <c r="M112" s="113">
        <v>2017</v>
      </c>
      <c r="N112" s="113"/>
      <c r="O112" s="94" t="s">
        <v>67</v>
      </c>
      <c r="P112" s="113"/>
      <c r="Q112" s="113"/>
      <c r="R112" s="113"/>
      <c r="S112" s="113"/>
      <c r="T112" s="113"/>
      <c r="U112" s="113"/>
      <c r="V112" s="113"/>
      <c r="W112" s="113"/>
      <c r="X112" s="113"/>
    </row>
    <row r="113" ht="18" customHeight="1" spans="1:24">
      <c r="A113" s="89" t="s">
        <v>195</v>
      </c>
      <c r="B113" s="90" t="s">
        <v>259</v>
      </c>
      <c r="C113" s="85"/>
      <c r="D113" s="87"/>
      <c r="E113" s="87"/>
      <c r="F113" s="87"/>
      <c r="G113" s="88"/>
      <c r="H113" s="88"/>
      <c r="I113" s="85"/>
      <c r="J113" s="94"/>
      <c r="K113" s="94"/>
      <c r="L113" s="94"/>
      <c r="M113" s="113"/>
      <c r="N113" s="113"/>
      <c r="O113" s="94"/>
      <c r="P113" s="113"/>
      <c r="Q113" s="113"/>
      <c r="R113" s="113"/>
      <c r="S113" s="113"/>
      <c r="T113" s="113"/>
      <c r="U113" s="113"/>
      <c r="V113" s="113"/>
      <c r="W113" s="113"/>
      <c r="X113" s="113"/>
    </row>
    <row r="114" ht="18" customHeight="1" spans="1:24">
      <c r="A114" s="85">
        <v>56</v>
      </c>
      <c r="B114" s="86" t="s">
        <v>260</v>
      </c>
      <c r="C114" s="85" t="s">
        <v>261</v>
      </c>
      <c r="D114" s="87">
        <v>3.5</v>
      </c>
      <c r="E114" s="87"/>
      <c r="F114" s="87">
        <v>3.5</v>
      </c>
      <c r="G114" s="88" t="s">
        <v>262</v>
      </c>
      <c r="H114" s="88" t="s">
        <v>117</v>
      </c>
      <c r="I114" s="85"/>
      <c r="J114" s="94"/>
      <c r="K114" s="112" t="s">
        <v>176</v>
      </c>
      <c r="L114" s="94" t="s">
        <v>58</v>
      </c>
      <c r="M114" s="113"/>
      <c r="N114" s="113"/>
      <c r="O114" s="94"/>
      <c r="P114" s="113"/>
      <c r="Q114" s="113"/>
      <c r="R114" s="113"/>
      <c r="S114" s="113"/>
      <c r="T114" s="113"/>
      <c r="U114" s="113"/>
      <c r="V114" s="113"/>
      <c r="W114" s="113"/>
      <c r="X114" s="113"/>
    </row>
    <row r="115" ht="18" customHeight="1" spans="1:24">
      <c r="A115" s="89" t="s">
        <v>195</v>
      </c>
      <c r="B115" s="90" t="s">
        <v>263</v>
      </c>
      <c r="C115" s="89"/>
      <c r="D115" s="87"/>
      <c r="E115" s="87"/>
      <c r="F115" s="87"/>
      <c r="G115" s="94"/>
      <c r="H115" s="94"/>
      <c r="I115" s="85"/>
      <c r="J115" s="94"/>
      <c r="K115" s="112"/>
      <c r="L115" s="94"/>
      <c r="M115" s="113"/>
      <c r="N115" s="113"/>
      <c r="O115" s="94"/>
      <c r="P115" s="113"/>
      <c r="Q115" s="113"/>
      <c r="R115" s="113"/>
      <c r="S115" s="113"/>
      <c r="T115" s="113"/>
      <c r="U115" s="113"/>
      <c r="V115" s="113"/>
      <c r="W115" s="113"/>
      <c r="X115" s="113"/>
    </row>
    <row r="116" ht="18" customHeight="1" spans="1:24">
      <c r="A116" s="94">
        <v>57</v>
      </c>
      <c r="B116" s="86" t="s">
        <v>264</v>
      </c>
      <c r="C116" s="85" t="s">
        <v>265</v>
      </c>
      <c r="D116" s="87">
        <v>0.04</v>
      </c>
      <c r="E116" s="87"/>
      <c r="F116" s="87">
        <v>0.4</v>
      </c>
      <c r="G116" s="104" t="s">
        <v>266</v>
      </c>
      <c r="H116" s="104" t="s">
        <v>117</v>
      </c>
      <c r="I116" s="85"/>
      <c r="J116" s="94"/>
      <c r="K116" s="112" t="s">
        <v>176</v>
      </c>
      <c r="L116" s="94" t="s">
        <v>58</v>
      </c>
      <c r="M116" s="113"/>
      <c r="N116" s="113"/>
      <c r="O116" s="94"/>
      <c r="P116" s="113"/>
      <c r="Q116" s="113"/>
      <c r="R116" s="113"/>
      <c r="S116" s="113"/>
      <c r="T116" s="113"/>
      <c r="U116" s="113"/>
      <c r="V116" s="113"/>
      <c r="W116" s="113"/>
      <c r="X116" s="113"/>
    </row>
    <row r="117" ht="18" customHeight="1" spans="1:24">
      <c r="A117" s="94">
        <v>58</v>
      </c>
      <c r="B117" s="86" t="s">
        <v>267</v>
      </c>
      <c r="C117" s="85" t="s">
        <v>265</v>
      </c>
      <c r="D117" s="87">
        <v>0.03</v>
      </c>
      <c r="E117" s="87"/>
      <c r="F117" s="87">
        <v>0.3</v>
      </c>
      <c r="G117" s="104" t="s">
        <v>268</v>
      </c>
      <c r="H117" s="104" t="s">
        <v>117</v>
      </c>
      <c r="I117" s="85"/>
      <c r="J117" s="94"/>
      <c r="K117" s="112" t="s">
        <v>176</v>
      </c>
      <c r="L117" s="94" t="s">
        <v>58</v>
      </c>
      <c r="M117" s="113"/>
      <c r="N117" s="113"/>
      <c r="O117" s="94"/>
      <c r="P117" s="113"/>
      <c r="Q117" s="113"/>
      <c r="R117" s="113"/>
      <c r="S117" s="113"/>
      <c r="T117" s="113"/>
      <c r="U117" s="113"/>
      <c r="V117" s="113"/>
      <c r="W117" s="113"/>
      <c r="X117" s="113"/>
    </row>
    <row r="118" ht="18" customHeight="1" spans="1:24">
      <c r="A118" s="89" t="s">
        <v>195</v>
      </c>
      <c r="B118" s="90" t="s">
        <v>127</v>
      </c>
      <c r="C118" s="85"/>
      <c r="D118" s="87"/>
      <c r="E118" s="87"/>
      <c r="F118" s="87"/>
      <c r="G118" s="94"/>
      <c r="H118" s="94"/>
      <c r="I118" s="85"/>
      <c r="J118" s="94"/>
      <c r="K118" s="112"/>
      <c r="L118" s="94"/>
      <c r="M118" s="113"/>
      <c r="N118" s="113"/>
      <c r="O118" s="94"/>
      <c r="P118" s="113"/>
      <c r="Q118" s="113"/>
      <c r="R118" s="113"/>
      <c r="S118" s="113"/>
      <c r="T118" s="113"/>
      <c r="U118" s="113"/>
      <c r="V118" s="113"/>
      <c r="W118" s="113"/>
      <c r="X118" s="113"/>
    </row>
    <row r="119" ht="18" customHeight="1" spans="1:24">
      <c r="A119" s="85">
        <v>59</v>
      </c>
      <c r="B119" s="86" t="s">
        <v>269</v>
      </c>
      <c r="C119" s="85" t="s">
        <v>128</v>
      </c>
      <c r="D119" s="87">
        <f>E119+F119</f>
        <v>0.23</v>
      </c>
      <c r="E119" s="87"/>
      <c r="F119" s="87">
        <v>0.23</v>
      </c>
      <c r="G119" s="94" t="s">
        <v>270</v>
      </c>
      <c r="H119" s="88" t="s">
        <v>105</v>
      </c>
      <c r="I119" s="85">
        <v>23</v>
      </c>
      <c r="J119" s="94">
        <v>98</v>
      </c>
      <c r="K119" s="112" t="s">
        <v>271</v>
      </c>
      <c r="L119" s="94" t="s">
        <v>112</v>
      </c>
      <c r="M119" s="113"/>
      <c r="N119" s="113"/>
      <c r="O119" s="94" t="s">
        <v>67</v>
      </c>
      <c r="P119" s="113"/>
      <c r="Q119" s="113"/>
      <c r="R119" s="113"/>
      <c r="S119" s="113"/>
      <c r="T119" s="113"/>
      <c r="U119" s="113"/>
      <c r="V119" s="113"/>
      <c r="W119" s="113"/>
      <c r="X119" s="113"/>
    </row>
    <row r="120" ht="18" customHeight="1" spans="1:24">
      <c r="A120" s="85">
        <v>60</v>
      </c>
      <c r="B120" s="86" t="s">
        <v>272</v>
      </c>
      <c r="C120" s="85" t="s">
        <v>128</v>
      </c>
      <c r="D120" s="87">
        <v>0.2</v>
      </c>
      <c r="E120" s="87"/>
      <c r="F120" s="87">
        <v>0.2</v>
      </c>
      <c r="G120" s="104" t="s">
        <v>270</v>
      </c>
      <c r="H120" s="104" t="s">
        <v>82</v>
      </c>
      <c r="I120" s="85">
        <v>53</v>
      </c>
      <c r="J120" s="94" t="s">
        <v>273</v>
      </c>
      <c r="K120" s="112" t="s">
        <v>176</v>
      </c>
      <c r="L120" s="94" t="s">
        <v>58</v>
      </c>
      <c r="M120" s="113"/>
      <c r="N120" s="113"/>
      <c r="O120" s="94"/>
      <c r="P120" s="113"/>
      <c r="Q120" s="113"/>
      <c r="R120" s="113"/>
      <c r="S120" s="113"/>
      <c r="T120" s="113"/>
      <c r="U120" s="113"/>
      <c r="V120" s="113"/>
      <c r="W120" s="113"/>
      <c r="X120" s="113"/>
    </row>
    <row r="121" ht="18" customHeight="1" spans="1:24">
      <c r="A121" s="89" t="s">
        <v>195</v>
      </c>
      <c r="B121" s="90" t="s">
        <v>130</v>
      </c>
      <c r="C121" s="85"/>
      <c r="D121" s="87"/>
      <c r="E121" s="87"/>
      <c r="F121" s="87"/>
      <c r="G121" s="94"/>
      <c r="H121" s="94"/>
      <c r="I121" s="85"/>
      <c r="J121" s="94"/>
      <c r="K121" s="112"/>
      <c r="L121" s="94"/>
      <c r="M121" s="113"/>
      <c r="N121" s="113"/>
      <c r="O121" s="94"/>
      <c r="P121" s="113"/>
      <c r="Q121" s="113"/>
      <c r="R121" s="113"/>
      <c r="S121" s="113"/>
      <c r="T121" s="113"/>
      <c r="U121" s="113"/>
      <c r="V121" s="113"/>
      <c r="W121" s="113"/>
      <c r="X121" s="113"/>
    </row>
    <row r="122" ht="40.2" customHeight="1" spans="1:24">
      <c r="A122" s="85">
        <v>61</v>
      </c>
      <c r="B122" s="86" t="s">
        <v>274</v>
      </c>
      <c r="C122" s="85" t="s">
        <v>131</v>
      </c>
      <c r="D122" s="87">
        <f>E122+F122</f>
        <v>0.12</v>
      </c>
      <c r="E122" s="87"/>
      <c r="F122" s="87">
        <v>0.12</v>
      </c>
      <c r="G122" s="88" t="s">
        <v>270</v>
      </c>
      <c r="H122" s="88" t="s">
        <v>56</v>
      </c>
      <c r="I122" s="85">
        <v>22</v>
      </c>
      <c r="J122" s="94">
        <v>76</v>
      </c>
      <c r="K122" s="112" t="s">
        <v>275</v>
      </c>
      <c r="L122" s="94" t="s">
        <v>112</v>
      </c>
      <c r="M122" s="113"/>
      <c r="N122" s="113"/>
      <c r="O122" s="94"/>
      <c r="P122" s="113"/>
      <c r="Q122" s="113"/>
      <c r="R122" s="113"/>
      <c r="S122" s="113"/>
      <c r="T122" s="113"/>
      <c r="U122" s="113"/>
      <c r="V122" s="113"/>
      <c r="W122" s="113"/>
      <c r="X122" s="113"/>
    </row>
    <row r="123" ht="40.2" customHeight="1" spans="1:24">
      <c r="A123" s="85">
        <v>62</v>
      </c>
      <c r="B123" s="86" t="s">
        <v>276</v>
      </c>
      <c r="C123" s="85" t="s">
        <v>131</v>
      </c>
      <c r="D123" s="87">
        <v>0.33</v>
      </c>
      <c r="E123" s="87"/>
      <c r="F123" s="87">
        <v>0.33</v>
      </c>
      <c r="G123" s="88" t="s">
        <v>277</v>
      </c>
      <c r="H123" s="88" t="s">
        <v>56</v>
      </c>
      <c r="I123" s="85">
        <v>33</v>
      </c>
      <c r="J123" s="94" t="s">
        <v>278</v>
      </c>
      <c r="K123" s="112" t="s">
        <v>275</v>
      </c>
      <c r="L123" s="94" t="s">
        <v>112</v>
      </c>
      <c r="M123" s="113"/>
      <c r="N123" s="113"/>
      <c r="O123" s="94"/>
      <c r="P123" s="113"/>
      <c r="Q123" s="113"/>
      <c r="R123" s="113"/>
      <c r="S123" s="113"/>
      <c r="T123" s="113"/>
      <c r="U123" s="113"/>
      <c r="V123" s="113"/>
      <c r="W123" s="113"/>
      <c r="X123" s="113"/>
    </row>
    <row r="124" ht="30" customHeight="1" spans="1:24">
      <c r="A124" s="85">
        <v>63</v>
      </c>
      <c r="B124" s="86" t="s">
        <v>279</v>
      </c>
      <c r="C124" s="85" t="s">
        <v>280</v>
      </c>
      <c r="D124" s="87">
        <v>2.03</v>
      </c>
      <c r="E124" s="87"/>
      <c r="F124" s="87">
        <v>2.03</v>
      </c>
      <c r="G124" s="94" t="s">
        <v>190</v>
      </c>
      <c r="H124" s="94" t="s">
        <v>76</v>
      </c>
      <c r="I124" s="85">
        <v>8</v>
      </c>
      <c r="J124" s="94" t="s">
        <v>281</v>
      </c>
      <c r="K124" s="112" t="s">
        <v>211</v>
      </c>
      <c r="L124" s="94" t="s">
        <v>66</v>
      </c>
      <c r="M124" s="113"/>
      <c r="N124" s="113"/>
      <c r="O124" s="94"/>
      <c r="P124" s="113"/>
      <c r="Q124" s="113"/>
      <c r="R124" s="113"/>
      <c r="S124" s="113"/>
      <c r="T124" s="113"/>
      <c r="U124" s="113"/>
      <c r="V124" s="113"/>
      <c r="W124" s="113"/>
      <c r="X124" s="113"/>
    </row>
    <row r="125" ht="30" customHeight="1" spans="1:24">
      <c r="A125" s="85">
        <v>64</v>
      </c>
      <c r="B125" s="86" t="s">
        <v>282</v>
      </c>
      <c r="C125" s="85" t="s">
        <v>283</v>
      </c>
      <c r="D125" s="87">
        <v>4.2</v>
      </c>
      <c r="E125" s="87"/>
      <c r="F125" s="87">
        <v>4.2</v>
      </c>
      <c r="G125" s="94" t="s">
        <v>284</v>
      </c>
      <c r="H125" s="94" t="s">
        <v>56</v>
      </c>
      <c r="I125" s="85">
        <v>19</v>
      </c>
      <c r="J125" s="94"/>
      <c r="K125" s="112" t="s">
        <v>211</v>
      </c>
      <c r="L125" s="94" t="s">
        <v>66</v>
      </c>
      <c r="M125" s="113"/>
      <c r="N125" s="113"/>
      <c r="O125" s="94"/>
      <c r="P125" s="113"/>
      <c r="Q125" s="113"/>
      <c r="R125" s="113"/>
      <c r="S125" s="113"/>
      <c r="T125" s="113"/>
      <c r="U125" s="113"/>
      <c r="V125" s="113"/>
      <c r="W125" s="113"/>
      <c r="X125" s="113"/>
    </row>
    <row r="126" ht="18.9" customHeight="1" spans="1:24">
      <c r="A126" s="89" t="s">
        <v>195</v>
      </c>
      <c r="B126" s="90" t="s">
        <v>285</v>
      </c>
      <c r="C126" s="85"/>
      <c r="D126" s="87"/>
      <c r="E126" s="87"/>
      <c r="F126" s="87"/>
      <c r="G126" s="88"/>
      <c r="H126" s="88"/>
      <c r="I126" s="85"/>
      <c r="J126" s="94"/>
      <c r="K126" s="94"/>
      <c r="L126" s="94"/>
      <c r="M126" s="113"/>
      <c r="N126" s="113"/>
      <c r="O126" s="94"/>
      <c r="P126" s="113"/>
      <c r="Q126" s="113"/>
      <c r="R126" s="113"/>
      <c r="S126" s="113"/>
      <c r="T126" s="113"/>
      <c r="U126" s="113"/>
      <c r="V126" s="113"/>
      <c r="W126" s="113"/>
      <c r="X126" s="113"/>
    </row>
    <row r="127" ht="30" customHeight="1" spans="1:24">
      <c r="A127" s="85">
        <v>65</v>
      </c>
      <c r="B127" s="86" t="s">
        <v>286</v>
      </c>
      <c r="C127" s="85" t="s">
        <v>270</v>
      </c>
      <c r="D127" s="87">
        <f>E127+F127</f>
        <v>0.2</v>
      </c>
      <c r="E127" s="87"/>
      <c r="F127" s="87">
        <v>0.2</v>
      </c>
      <c r="G127" s="88" t="s">
        <v>159</v>
      </c>
      <c r="H127" s="88" t="s">
        <v>117</v>
      </c>
      <c r="I127" s="85"/>
      <c r="J127" s="94"/>
      <c r="K127" s="112" t="s">
        <v>83</v>
      </c>
      <c r="L127" s="94" t="s">
        <v>66</v>
      </c>
      <c r="M127" s="113">
        <v>2017</v>
      </c>
      <c r="N127" s="113"/>
      <c r="O127" s="94" t="s">
        <v>67</v>
      </c>
      <c r="P127" s="113"/>
      <c r="Q127" s="113"/>
      <c r="R127" s="113"/>
      <c r="S127" s="113"/>
      <c r="T127" s="113"/>
      <c r="U127" s="113"/>
      <c r="V127" s="113"/>
      <c r="W127" s="113"/>
      <c r="X127" s="113"/>
    </row>
    <row r="128" ht="30" customHeight="1" spans="1:24">
      <c r="A128" s="85">
        <v>66</v>
      </c>
      <c r="B128" s="86" t="s">
        <v>287</v>
      </c>
      <c r="C128" s="85" t="s">
        <v>270</v>
      </c>
      <c r="D128" s="87">
        <f>E128+F128</f>
        <v>1</v>
      </c>
      <c r="E128" s="87"/>
      <c r="F128" s="87">
        <v>1</v>
      </c>
      <c r="G128" s="88" t="s">
        <v>55</v>
      </c>
      <c r="H128" s="94" t="s">
        <v>79</v>
      </c>
      <c r="I128" s="85"/>
      <c r="J128" s="94"/>
      <c r="K128" s="112" t="s">
        <v>83</v>
      </c>
      <c r="L128" s="94" t="s">
        <v>66</v>
      </c>
      <c r="M128" s="113"/>
      <c r="N128" s="113"/>
      <c r="O128" s="94" t="s">
        <v>67</v>
      </c>
      <c r="P128" s="113"/>
      <c r="Q128" s="113"/>
      <c r="R128" s="113"/>
      <c r="S128" s="113"/>
      <c r="T128" s="113"/>
      <c r="U128" s="113"/>
      <c r="V128" s="113"/>
      <c r="W128" s="113"/>
      <c r="X128" s="113"/>
    </row>
    <row r="129" ht="30" customHeight="1" spans="1:24">
      <c r="A129" s="85">
        <v>67</v>
      </c>
      <c r="B129" s="86" t="s">
        <v>288</v>
      </c>
      <c r="C129" s="85" t="s">
        <v>270</v>
      </c>
      <c r="D129" s="87">
        <f>E129+F129</f>
        <v>0.01</v>
      </c>
      <c r="E129" s="87"/>
      <c r="F129" s="87">
        <v>0.01</v>
      </c>
      <c r="G129" s="88" t="s">
        <v>159</v>
      </c>
      <c r="H129" s="88" t="s">
        <v>111</v>
      </c>
      <c r="I129" s="85"/>
      <c r="J129" s="94"/>
      <c r="K129" s="112" t="s">
        <v>83</v>
      </c>
      <c r="L129" s="94" t="s">
        <v>66</v>
      </c>
      <c r="M129" s="113">
        <v>2018</v>
      </c>
      <c r="N129" s="113"/>
      <c r="O129" s="94" t="s">
        <v>67</v>
      </c>
      <c r="P129" s="113"/>
      <c r="Q129" s="113"/>
      <c r="R129" s="113"/>
      <c r="S129" s="113"/>
      <c r="T129" s="113"/>
      <c r="U129" s="113"/>
      <c r="V129" s="113"/>
      <c r="W129" s="113"/>
      <c r="X129" s="113"/>
    </row>
    <row r="130" ht="64.95" customHeight="1" spans="1:24">
      <c r="A130" s="85">
        <v>68</v>
      </c>
      <c r="B130" s="86" t="s">
        <v>289</v>
      </c>
      <c r="C130" s="85" t="s">
        <v>270</v>
      </c>
      <c r="D130" s="87">
        <f>E130+F130</f>
        <v>2.3</v>
      </c>
      <c r="E130" s="87"/>
      <c r="F130" s="87">
        <v>2.3</v>
      </c>
      <c r="G130" s="88" t="s">
        <v>159</v>
      </c>
      <c r="H130" s="88" t="s">
        <v>168</v>
      </c>
      <c r="I130" s="85">
        <v>12</v>
      </c>
      <c r="J130" s="94" t="s">
        <v>290</v>
      </c>
      <c r="K130" s="112" t="s">
        <v>83</v>
      </c>
      <c r="L130" s="94" t="s">
        <v>66</v>
      </c>
      <c r="M130" s="113">
        <v>2018</v>
      </c>
      <c r="N130" s="113"/>
      <c r="O130" s="94" t="s">
        <v>67</v>
      </c>
      <c r="P130" s="113"/>
      <c r="Q130" s="113"/>
      <c r="R130" s="113"/>
      <c r="S130" s="113"/>
      <c r="T130" s="113"/>
      <c r="U130" s="113"/>
      <c r="V130" s="113"/>
      <c r="W130" s="113"/>
      <c r="X130" s="113"/>
    </row>
    <row r="131" ht="30" customHeight="1" spans="1:24">
      <c r="A131" s="85">
        <v>69</v>
      </c>
      <c r="B131" s="86" t="s">
        <v>291</v>
      </c>
      <c r="C131" s="85" t="s">
        <v>270</v>
      </c>
      <c r="D131" s="87">
        <f>E131+F131</f>
        <v>0.35</v>
      </c>
      <c r="E131" s="87"/>
      <c r="F131" s="87">
        <v>0.35</v>
      </c>
      <c r="G131" s="88" t="s">
        <v>159</v>
      </c>
      <c r="H131" s="88" t="s">
        <v>117</v>
      </c>
      <c r="I131" s="85"/>
      <c r="J131" s="94"/>
      <c r="K131" s="112" t="s">
        <v>83</v>
      </c>
      <c r="L131" s="94" t="s">
        <v>66</v>
      </c>
      <c r="M131" s="113">
        <v>2018</v>
      </c>
      <c r="N131" s="113"/>
      <c r="O131" s="94" t="s">
        <v>67</v>
      </c>
      <c r="P131" s="113"/>
      <c r="Q131" s="113"/>
      <c r="R131" s="113"/>
      <c r="S131" s="113"/>
      <c r="T131" s="113"/>
      <c r="U131" s="113"/>
      <c r="V131" s="113"/>
      <c r="W131" s="113"/>
      <c r="X131" s="113"/>
    </row>
    <row r="132" ht="30" customHeight="1" spans="1:24">
      <c r="A132" s="85">
        <v>70</v>
      </c>
      <c r="B132" s="86" t="s">
        <v>292</v>
      </c>
      <c r="C132" s="85" t="s">
        <v>270</v>
      </c>
      <c r="D132" s="87">
        <v>3</v>
      </c>
      <c r="E132" s="87"/>
      <c r="F132" s="87">
        <v>3</v>
      </c>
      <c r="G132" s="88" t="s">
        <v>55</v>
      </c>
      <c r="H132" s="88" t="s">
        <v>111</v>
      </c>
      <c r="I132" s="85">
        <v>14</v>
      </c>
      <c r="J132" s="94">
        <v>136</v>
      </c>
      <c r="K132" s="112" t="s">
        <v>83</v>
      </c>
      <c r="L132" s="94" t="s">
        <v>66</v>
      </c>
      <c r="M132" s="113">
        <v>2018</v>
      </c>
      <c r="N132" s="113"/>
      <c r="O132" s="94" t="s">
        <v>67</v>
      </c>
      <c r="P132" s="113"/>
      <c r="Q132" s="113"/>
      <c r="R132" s="113"/>
      <c r="S132" s="113"/>
      <c r="T132" s="113"/>
      <c r="U132" s="113"/>
      <c r="V132" s="113"/>
      <c r="W132" s="113"/>
      <c r="X132" s="113"/>
    </row>
    <row r="133" ht="18.9" customHeight="1" spans="1:24">
      <c r="A133" s="85">
        <v>71</v>
      </c>
      <c r="B133" s="86" t="s">
        <v>293</v>
      </c>
      <c r="C133" s="85" t="s">
        <v>270</v>
      </c>
      <c r="D133" s="87">
        <v>0.1</v>
      </c>
      <c r="E133" s="87"/>
      <c r="F133" s="87">
        <v>0.1</v>
      </c>
      <c r="G133" s="88" t="s">
        <v>228</v>
      </c>
      <c r="H133" s="88" t="s">
        <v>56</v>
      </c>
      <c r="I133" s="85"/>
      <c r="J133" s="94"/>
      <c r="K133" s="112" t="s">
        <v>211</v>
      </c>
      <c r="L133" s="94" t="s">
        <v>66</v>
      </c>
      <c r="M133" s="113"/>
      <c r="N133" s="113"/>
      <c r="O133" s="94" t="s">
        <v>67</v>
      </c>
      <c r="P133" s="113"/>
      <c r="Q133" s="113"/>
      <c r="R133" s="113"/>
      <c r="S133" s="113"/>
      <c r="T133" s="113"/>
      <c r="U133" s="113"/>
      <c r="V133" s="113"/>
      <c r="W133" s="113"/>
      <c r="X133" s="113"/>
    </row>
    <row r="134" ht="18.9" customHeight="1" spans="1:24">
      <c r="A134" s="85">
        <v>72</v>
      </c>
      <c r="B134" s="86" t="s">
        <v>294</v>
      </c>
      <c r="C134" s="85" t="s">
        <v>270</v>
      </c>
      <c r="D134" s="87">
        <v>0.1</v>
      </c>
      <c r="E134" s="87"/>
      <c r="F134" s="87">
        <v>0.1</v>
      </c>
      <c r="G134" s="88" t="s">
        <v>270</v>
      </c>
      <c r="H134" s="88" t="s">
        <v>82</v>
      </c>
      <c r="I134" s="85">
        <v>53</v>
      </c>
      <c r="J134" s="94">
        <v>89</v>
      </c>
      <c r="K134" s="112" t="s">
        <v>295</v>
      </c>
      <c r="L134" s="94" t="s">
        <v>66</v>
      </c>
      <c r="M134" s="113"/>
      <c r="N134" s="113"/>
      <c r="O134" s="94" t="s">
        <v>67</v>
      </c>
      <c r="P134" s="113"/>
      <c r="Q134" s="113"/>
      <c r="R134" s="113"/>
      <c r="S134" s="113"/>
      <c r="T134" s="113"/>
      <c r="U134" s="113"/>
      <c r="V134" s="113"/>
      <c r="W134" s="113"/>
      <c r="X134" s="113"/>
    </row>
    <row r="135" ht="18.9" customHeight="1" spans="1:24">
      <c r="A135" s="85">
        <v>73</v>
      </c>
      <c r="B135" s="86" t="s">
        <v>293</v>
      </c>
      <c r="C135" s="85" t="s">
        <v>270</v>
      </c>
      <c r="D135" s="87">
        <v>0.2</v>
      </c>
      <c r="E135" s="87"/>
      <c r="F135" s="87">
        <v>0.2</v>
      </c>
      <c r="G135" s="88" t="s">
        <v>270</v>
      </c>
      <c r="H135" s="88" t="s">
        <v>73</v>
      </c>
      <c r="I135" s="85">
        <v>28</v>
      </c>
      <c r="J135" s="94">
        <v>322</v>
      </c>
      <c r="K135" s="112" t="s">
        <v>296</v>
      </c>
      <c r="L135" s="94" t="s">
        <v>66</v>
      </c>
      <c r="M135" s="113"/>
      <c r="N135" s="113"/>
      <c r="O135" s="94" t="s">
        <v>67</v>
      </c>
      <c r="P135" s="113"/>
      <c r="Q135" s="113"/>
      <c r="R135" s="113"/>
      <c r="S135" s="113"/>
      <c r="T135" s="113"/>
      <c r="U135" s="113"/>
      <c r="V135" s="113"/>
      <c r="W135" s="113"/>
      <c r="X135" s="113"/>
    </row>
    <row r="136" ht="18.9" customHeight="1" spans="1:24">
      <c r="A136" s="85">
        <v>74</v>
      </c>
      <c r="B136" s="86" t="s">
        <v>294</v>
      </c>
      <c r="C136" s="85" t="s">
        <v>270</v>
      </c>
      <c r="D136" s="87">
        <v>0.29</v>
      </c>
      <c r="E136" s="87"/>
      <c r="F136" s="87">
        <v>0.29</v>
      </c>
      <c r="G136" s="88" t="s">
        <v>270</v>
      </c>
      <c r="H136" s="88" t="s">
        <v>297</v>
      </c>
      <c r="I136" s="85">
        <v>20</v>
      </c>
      <c r="J136" s="94" t="s">
        <v>298</v>
      </c>
      <c r="K136" s="112" t="s">
        <v>299</v>
      </c>
      <c r="L136" s="94" t="s">
        <v>66</v>
      </c>
      <c r="M136" s="113"/>
      <c r="N136" s="113"/>
      <c r="O136" s="94" t="s">
        <v>67</v>
      </c>
      <c r="P136" s="113"/>
      <c r="Q136" s="113"/>
      <c r="R136" s="113"/>
      <c r="S136" s="113"/>
      <c r="T136" s="113"/>
      <c r="U136" s="113"/>
      <c r="V136" s="113"/>
      <c r="W136" s="113"/>
      <c r="X136" s="113"/>
    </row>
    <row r="137" ht="18.9" customHeight="1" spans="1:24">
      <c r="A137" s="85">
        <v>75</v>
      </c>
      <c r="B137" s="86" t="s">
        <v>293</v>
      </c>
      <c r="C137" s="85" t="s">
        <v>270</v>
      </c>
      <c r="D137" s="87">
        <v>0.1</v>
      </c>
      <c r="E137" s="87"/>
      <c r="F137" s="87">
        <v>0.1</v>
      </c>
      <c r="G137" s="88" t="s">
        <v>137</v>
      </c>
      <c r="H137" s="88" t="s">
        <v>105</v>
      </c>
      <c r="I137" s="85">
        <v>26</v>
      </c>
      <c r="J137" s="94">
        <v>61</v>
      </c>
      <c r="K137" s="112" t="s">
        <v>300</v>
      </c>
      <c r="L137" s="94" t="s">
        <v>66</v>
      </c>
      <c r="M137" s="113"/>
      <c r="N137" s="113"/>
      <c r="O137" s="94" t="s">
        <v>67</v>
      </c>
      <c r="P137" s="113"/>
      <c r="Q137" s="113"/>
      <c r="R137" s="113"/>
      <c r="S137" s="113"/>
      <c r="T137" s="113"/>
      <c r="U137" s="113"/>
      <c r="V137" s="113"/>
      <c r="W137" s="113"/>
      <c r="X137" s="113"/>
    </row>
    <row r="138" ht="18.9" customHeight="1" spans="1:24">
      <c r="A138" s="85">
        <v>76</v>
      </c>
      <c r="B138" s="86" t="s">
        <v>293</v>
      </c>
      <c r="C138" s="85" t="s">
        <v>270</v>
      </c>
      <c r="D138" s="87">
        <v>0.08</v>
      </c>
      <c r="E138" s="87"/>
      <c r="F138" s="87">
        <v>0.08</v>
      </c>
      <c r="G138" s="88" t="s">
        <v>270</v>
      </c>
      <c r="H138" s="88" t="s">
        <v>76</v>
      </c>
      <c r="I138" s="85">
        <v>22</v>
      </c>
      <c r="J138" s="94">
        <v>543</v>
      </c>
      <c r="K138" s="112" t="s">
        <v>301</v>
      </c>
      <c r="L138" s="94" t="s">
        <v>66</v>
      </c>
      <c r="M138" s="113"/>
      <c r="N138" s="113"/>
      <c r="O138" s="94" t="s">
        <v>67</v>
      </c>
      <c r="P138" s="113"/>
      <c r="Q138" s="113"/>
      <c r="R138" s="113"/>
      <c r="S138" s="113"/>
      <c r="T138" s="113"/>
      <c r="U138" s="113"/>
      <c r="V138" s="113"/>
      <c r="W138" s="113"/>
      <c r="X138" s="113"/>
    </row>
    <row r="139" ht="18.9" customHeight="1" spans="1:24">
      <c r="A139" s="85">
        <v>77</v>
      </c>
      <c r="B139" s="86" t="s">
        <v>293</v>
      </c>
      <c r="C139" s="85" t="s">
        <v>270</v>
      </c>
      <c r="D139" s="87">
        <v>0.16</v>
      </c>
      <c r="E139" s="87"/>
      <c r="F139" s="87">
        <v>0.16</v>
      </c>
      <c r="G139" s="88" t="s">
        <v>270</v>
      </c>
      <c r="H139" s="88" t="s">
        <v>70</v>
      </c>
      <c r="I139" s="85"/>
      <c r="J139" s="94"/>
      <c r="K139" s="112" t="s">
        <v>302</v>
      </c>
      <c r="L139" s="94" t="s">
        <v>66</v>
      </c>
      <c r="M139" s="113"/>
      <c r="N139" s="113"/>
      <c r="O139" s="94" t="s">
        <v>67</v>
      </c>
      <c r="P139" s="113"/>
      <c r="Q139" s="113"/>
      <c r="R139" s="113"/>
      <c r="S139" s="113"/>
      <c r="T139" s="113"/>
      <c r="U139" s="113"/>
      <c r="V139" s="113"/>
      <c r="W139" s="113"/>
      <c r="X139" s="113"/>
    </row>
    <row r="140" ht="18.9" customHeight="1" spans="1:24">
      <c r="A140" s="85">
        <v>78</v>
      </c>
      <c r="B140" s="86" t="s">
        <v>294</v>
      </c>
      <c r="C140" s="85" t="s">
        <v>270</v>
      </c>
      <c r="D140" s="87">
        <v>0.75</v>
      </c>
      <c r="E140" s="87"/>
      <c r="F140" s="87">
        <v>0.75</v>
      </c>
      <c r="G140" s="88" t="s">
        <v>270</v>
      </c>
      <c r="H140" s="88" t="s">
        <v>111</v>
      </c>
      <c r="I140" s="85"/>
      <c r="J140" s="94"/>
      <c r="K140" s="112" t="s">
        <v>303</v>
      </c>
      <c r="L140" s="94" t="s">
        <v>66</v>
      </c>
      <c r="M140" s="113"/>
      <c r="N140" s="113"/>
      <c r="O140" s="94" t="s">
        <v>67</v>
      </c>
      <c r="P140" s="113"/>
      <c r="Q140" s="113"/>
      <c r="R140" s="113"/>
      <c r="S140" s="113"/>
      <c r="T140" s="113"/>
      <c r="U140" s="113"/>
      <c r="V140" s="113"/>
      <c r="W140" s="113"/>
      <c r="X140" s="113"/>
    </row>
    <row r="141" ht="18.9" customHeight="1" spans="1:24">
      <c r="A141" s="85">
        <v>79</v>
      </c>
      <c r="B141" s="86" t="s">
        <v>294</v>
      </c>
      <c r="C141" s="85" t="s">
        <v>270</v>
      </c>
      <c r="D141" s="87">
        <v>0.2</v>
      </c>
      <c r="E141" s="87"/>
      <c r="F141" s="87">
        <v>0.13</v>
      </c>
      <c r="G141" s="88" t="s">
        <v>270</v>
      </c>
      <c r="H141" s="88" t="s">
        <v>117</v>
      </c>
      <c r="I141" s="85">
        <v>22</v>
      </c>
      <c r="J141" s="94"/>
      <c r="K141" s="112" t="s">
        <v>304</v>
      </c>
      <c r="L141" s="94" t="s">
        <v>66</v>
      </c>
      <c r="M141" s="113"/>
      <c r="N141" s="113"/>
      <c r="O141" s="94" t="s">
        <v>67</v>
      </c>
      <c r="P141" s="113"/>
      <c r="Q141" s="113"/>
      <c r="R141" s="113"/>
      <c r="S141" s="113"/>
      <c r="T141" s="113"/>
      <c r="U141" s="113"/>
      <c r="V141" s="113"/>
      <c r="W141" s="113"/>
      <c r="X141" s="113"/>
    </row>
    <row r="142" ht="18.9" customHeight="1" spans="1:24">
      <c r="A142" s="85">
        <v>80</v>
      </c>
      <c r="B142" s="86" t="s">
        <v>293</v>
      </c>
      <c r="C142" s="85" t="s">
        <v>270</v>
      </c>
      <c r="D142" s="87">
        <v>0.1</v>
      </c>
      <c r="E142" s="87"/>
      <c r="F142" s="87">
        <v>0.1</v>
      </c>
      <c r="G142" s="88" t="s">
        <v>203</v>
      </c>
      <c r="H142" s="88" t="s">
        <v>168</v>
      </c>
      <c r="I142" s="85"/>
      <c r="J142" s="94"/>
      <c r="K142" s="112" t="s">
        <v>176</v>
      </c>
      <c r="L142" s="94" t="s">
        <v>58</v>
      </c>
      <c r="M142" s="113"/>
      <c r="N142" s="113"/>
      <c r="O142" s="94"/>
      <c r="P142" s="113"/>
      <c r="Q142" s="113"/>
      <c r="R142" s="113"/>
      <c r="S142" s="113"/>
      <c r="T142" s="113"/>
      <c r="U142" s="113"/>
      <c r="V142" s="113"/>
      <c r="W142" s="113"/>
      <c r="X142" s="113"/>
    </row>
    <row r="143" ht="18.9" customHeight="1" spans="1:24">
      <c r="A143" s="85">
        <v>81</v>
      </c>
      <c r="B143" s="86" t="s">
        <v>305</v>
      </c>
      <c r="C143" s="85" t="s">
        <v>270</v>
      </c>
      <c r="D143" s="87">
        <v>0.7</v>
      </c>
      <c r="E143" s="87"/>
      <c r="F143" s="87">
        <v>0.7</v>
      </c>
      <c r="G143" s="88" t="s">
        <v>243</v>
      </c>
      <c r="H143" s="88" t="s">
        <v>56</v>
      </c>
      <c r="I143" s="85">
        <v>5</v>
      </c>
      <c r="J143" s="94">
        <v>24</v>
      </c>
      <c r="K143" s="112" t="s">
        <v>176</v>
      </c>
      <c r="L143" s="94" t="s">
        <v>66</v>
      </c>
      <c r="M143" s="113"/>
      <c r="N143" s="113"/>
      <c r="O143" s="94" t="s">
        <v>67</v>
      </c>
      <c r="P143" s="113"/>
      <c r="Q143" s="113"/>
      <c r="R143" s="113"/>
      <c r="S143" s="113"/>
      <c r="T143" s="113"/>
      <c r="U143" s="113"/>
      <c r="V143" s="113"/>
      <c r="W143" s="113"/>
      <c r="X143" s="113"/>
    </row>
    <row r="144" ht="18.9" customHeight="1" spans="1:24">
      <c r="A144" s="89" t="s">
        <v>195</v>
      </c>
      <c r="B144" s="90" t="s">
        <v>306</v>
      </c>
      <c r="C144" s="85"/>
      <c r="D144" s="87"/>
      <c r="E144" s="87"/>
      <c r="F144" s="87"/>
      <c r="G144" s="88"/>
      <c r="H144" s="88"/>
      <c r="I144" s="85"/>
      <c r="J144" s="94"/>
      <c r="K144" s="94"/>
      <c r="L144" s="94"/>
      <c r="M144" s="113"/>
      <c r="N144" s="113"/>
      <c r="O144" s="94"/>
      <c r="P144" s="113"/>
      <c r="Q144" s="113"/>
      <c r="R144" s="113"/>
      <c r="S144" s="113"/>
      <c r="T144" s="113"/>
      <c r="U144" s="113"/>
      <c r="V144" s="113"/>
      <c r="W144" s="113"/>
      <c r="X144" s="113"/>
    </row>
    <row r="145" ht="30" customHeight="1" spans="1:24">
      <c r="A145" s="85">
        <v>82</v>
      </c>
      <c r="B145" s="86" t="s">
        <v>307</v>
      </c>
      <c r="C145" s="93" t="s">
        <v>308</v>
      </c>
      <c r="D145" s="127">
        <v>0.25</v>
      </c>
      <c r="E145" s="127"/>
      <c r="F145" s="127">
        <v>0.25</v>
      </c>
      <c r="G145" s="128" t="s">
        <v>55</v>
      </c>
      <c r="H145" s="128" t="s">
        <v>70</v>
      </c>
      <c r="I145" s="93">
        <v>30</v>
      </c>
      <c r="J145" s="125">
        <v>844</v>
      </c>
      <c r="K145" s="112" t="s">
        <v>83</v>
      </c>
      <c r="L145" s="94" t="s">
        <v>66</v>
      </c>
      <c r="M145" s="113"/>
      <c r="N145" s="113"/>
      <c r="O145" s="94" t="s">
        <v>67</v>
      </c>
      <c r="P145" s="113"/>
      <c r="Q145" s="113"/>
      <c r="R145" s="113"/>
      <c r="S145" s="113"/>
      <c r="T145" s="113"/>
      <c r="U145" s="113"/>
      <c r="V145" s="113"/>
      <c r="W145" s="113"/>
      <c r="X145" s="113"/>
    </row>
    <row r="146" ht="18.9" customHeight="1" spans="1:24">
      <c r="A146" s="89" t="s">
        <v>309</v>
      </c>
      <c r="B146" s="90" t="s">
        <v>310</v>
      </c>
      <c r="C146" s="85"/>
      <c r="D146" s="129"/>
      <c r="E146" s="129"/>
      <c r="F146" s="129"/>
      <c r="G146" s="130"/>
      <c r="H146" s="123"/>
      <c r="I146" s="123"/>
      <c r="J146" s="130"/>
      <c r="K146" s="123"/>
      <c r="L146" s="130"/>
      <c r="M146" s="113"/>
      <c r="N146" s="113"/>
      <c r="O146" s="94"/>
      <c r="P146" s="113"/>
      <c r="Q146" s="113"/>
      <c r="R146" s="113"/>
      <c r="S146" s="113"/>
      <c r="T146" s="113"/>
      <c r="U146" s="113"/>
      <c r="V146" s="113"/>
      <c r="W146" s="113"/>
      <c r="X146" s="113"/>
    </row>
    <row r="147" ht="18.9" customHeight="1" spans="1:24">
      <c r="A147" s="89" t="s">
        <v>195</v>
      </c>
      <c r="B147" s="90" t="s">
        <v>123</v>
      </c>
      <c r="C147" s="85"/>
      <c r="D147" s="87"/>
      <c r="E147" s="87"/>
      <c r="F147" s="87"/>
      <c r="G147" s="88"/>
      <c r="H147" s="88"/>
      <c r="I147" s="85"/>
      <c r="J147" s="94"/>
      <c r="K147" s="94"/>
      <c r="L147" s="94"/>
      <c r="M147" s="113"/>
      <c r="N147" s="113"/>
      <c r="O147" s="94"/>
      <c r="P147" s="113"/>
      <c r="Q147" s="113"/>
      <c r="R147" s="113"/>
      <c r="S147" s="113"/>
      <c r="T147" s="113"/>
      <c r="U147" s="113"/>
      <c r="V147" s="113"/>
      <c r="W147" s="113"/>
      <c r="X147" s="113"/>
    </row>
    <row r="148" ht="36" spans="1:24">
      <c r="A148" s="85">
        <v>83</v>
      </c>
      <c r="B148" s="86" t="s">
        <v>311</v>
      </c>
      <c r="C148" s="85" t="s">
        <v>87</v>
      </c>
      <c r="D148" s="87">
        <f>E148+F148</f>
        <v>0.24</v>
      </c>
      <c r="E148" s="87"/>
      <c r="F148" s="87">
        <v>0.24</v>
      </c>
      <c r="G148" s="94" t="s">
        <v>55</v>
      </c>
      <c r="H148" s="88" t="s">
        <v>111</v>
      </c>
      <c r="I148" s="85">
        <v>17</v>
      </c>
      <c r="J148" s="132" t="s">
        <v>312</v>
      </c>
      <c r="K148" s="112" t="s">
        <v>313</v>
      </c>
      <c r="L148" s="94" t="s">
        <v>112</v>
      </c>
      <c r="M148" s="113">
        <v>2017</v>
      </c>
      <c r="N148" s="113"/>
      <c r="O148" s="94"/>
      <c r="P148" s="113"/>
      <c r="Q148" s="113"/>
      <c r="R148" s="113"/>
      <c r="S148" s="113"/>
      <c r="T148" s="113"/>
      <c r="U148" s="113"/>
      <c r="V148" s="113"/>
      <c r="W148" s="113"/>
      <c r="X148" s="113"/>
    </row>
    <row r="149" ht="30" customHeight="1" spans="1:24">
      <c r="A149" s="85">
        <v>84</v>
      </c>
      <c r="B149" s="86" t="s">
        <v>314</v>
      </c>
      <c r="C149" s="85" t="s">
        <v>87</v>
      </c>
      <c r="D149" s="87">
        <f>E149+F149</f>
        <v>0.24</v>
      </c>
      <c r="E149" s="87"/>
      <c r="F149" s="87">
        <v>0.24</v>
      </c>
      <c r="G149" s="94" t="s">
        <v>55</v>
      </c>
      <c r="H149" s="88" t="s">
        <v>117</v>
      </c>
      <c r="I149" s="85">
        <v>33</v>
      </c>
      <c r="J149" s="132" t="s">
        <v>315</v>
      </c>
      <c r="K149" s="112" t="s">
        <v>83</v>
      </c>
      <c r="L149" s="94" t="s">
        <v>112</v>
      </c>
      <c r="M149" s="113"/>
      <c r="N149" s="113"/>
      <c r="O149" s="94"/>
      <c r="P149" s="113"/>
      <c r="Q149" s="113"/>
      <c r="R149" s="113"/>
      <c r="S149" s="113"/>
      <c r="T149" s="113"/>
      <c r="U149" s="113"/>
      <c r="V149" s="113"/>
      <c r="W149" s="113"/>
      <c r="X149" s="113"/>
    </row>
    <row r="150" ht="30" customHeight="1" spans="1:24">
      <c r="A150" s="85">
        <v>85</v>
      </c>
      <c r="B150" s="86" t="s">
        <v>316</v>
      </c>
      <c r="C150" s="85" t="s">
        <v>87</v>
      </c>
      <c r="D150" s="87">
        <f t="shared" ref="D150:D157" si="4">E150+F150</f>
        <v>10</v>
      </c>
      <c r="E150" s="87"/>
      <c r="F150" s="87">
        <v>10</v>
      </c>
      <c r="G150" s="94" t="s">
        <v>203</v>
      </c>
      <c r="H150" s="88" t="s">
        <v>168</v>
      </c>
      <c r="I150" s="85">
        <v>11</v>
      </c>
      <c r="J150" s="94"/>
      <c r="K150" s="112" t="s">
        <v>83</v>
      </c>
      <c r="L150" s="94" t="s">
        <v>112</v>
      </c>
      <c r="M150" s="113">
        <v>2017</v>
      </c>
      <c r="N150" s="113"/>
      <c r="O150" s="94"/>
      <c r="P150" s="113"/>
      <c r="Q150" s="113"/>
      <c r="R150" s="113"/>
      <c r="S150" s="113"/>
      <c r="T150" s="113"/>
      <c r="U150" s="113"/>
      <c r="V150" s="113"/>
      <c r="W150" s="113"/>
      <c r="X150" s="113"/>
    </row>
    <row r="151" ht="30" customHeight="1" spans="1:24">
      <c r="A151" s="85">
        <v>86</v>
      </c>
      <c r="B151" s="86" t="s">
        <v>317</v>
      </c>
      <c r="C151" s="85" t="s">
        <v>87</v>
      </c>
      <c r="D151" s="87">
        <f t="shared" si="4"/>
        <v>0.68</v>
      </c>
      <c r="E151" s="87"/>
      <c r="F151" s="87">
        <v>0.68</v>
      </c>
      <c r="G151" s="94" t="s">
        <v>318</v>
      </c>
      <c r="H151" s="128" t="s">
        <v>70</v>
      </c>
      <c r="I151" s="85" t="s">
        <v>319</v>
      </c>
      <c r="J151" s="94" t="s">
        <v>320</v>
      </c>
      <c r="K151" s="112" t="s">
        <v>321</v>
      </c>
      <c r="L151" s="94" t="s">
        <v>112</v>
      </c>
      <c r="M151" s="113"/>
      <c r="N151" s="113"/>
      <c r="O151" s="94"/>
      <c r="P151" s="113"/>
      <c r="Q151" s="113"/>
      <c r="R151" s="113"/>
      <c r="S151" s="113"/>
      <c r="T151" s="113"/>
      <c r="U151" s="113"/>
      <c r="V151" s="113"/>
      <c r="W151" s="113"/>
      <c r="X151" s="113"/>
    </row>
    <row r="152" ht="30" customHeight="1" spans="1:24">
      <c r="A152" s="85">
        <v>87</v>
      </c>
      <c r="B152" s="86" t="s">
        <v>322</v>
      </c>
      <c r="C152" s="85" t="s">
        <v>87</v>
      </c>
      <c r="D152" s="87">
        <f t="shared" si="4"/>
        <v>10</v>
      </c>
      <c r="E152" s="87"/>
      <c r="F152" s="87">
        <v>10</v>
      </c>
      <c r="G152" s="88" t="s">
        <v>323</v>
      </c>
      <c r="H152" s="128" t="s">
        <v>70</v>
      </c>
      <c r="I152" s="85"/>
      <c r="J152" s="94"/>
      <c r="K152" s="112" t="s">
        <v>83</v>
      </c>
      <c r="L152" s="94" t="s">
        <v>66</v>
      </c>
      <c r="M152" s="113">
        <v>2018</v>
      </c>
      <c r="N152" s="113"/>
      <c r="O152" s="94"/>
      <c r="P152" s="113"/>
      <c r="Q152" s="113"/>
      <c r="R152" s="113"/>
      <c r="S152" s="113"/>
      <c r="T152" s="113"/>
      <c r="U152" s="113"/>
      <c r="V152" s="113"/>
      <c r="W152" s="113"/>
      <c r="X152" s="113"/>
    </row>
    <row r="153" ht="30" customHeight="1" spans="1:24">
      <c r="A153" s="85">
        <v>88</v>
      </c>
      <c r="B153" s="86" t="s">
        <v>324</v>
      </c>
      <c r="C153" s="85" t="s">
        <v>87</v>
      </c>
      <c r="D153" s="87">
        <f t="shared" si="4"/>
        <v>0.24</v>
      </c>
      <c r="E153" s="87"/>
      <c r="F153" s="87">
        <v>0.24</v>
      </c>
      <c r="G153" s="88" t="s">
        <v>55</v>
      </c>
      <c r="H153" s="88" t="s">
        <v>105</v>
      </c>
      <c r="I153" s="85" t="s">
        <v>325</v>
      </c>
      <c r="J153" s="94" t="s">
        <v>326</v>
      </c>
      <c r="K153" s="112" t="s">
        <v>83</v>
      </c>
      <c r="L153" s="94" t="s">
        <v>66</v>
      </c>
      <c r="M153" s="113"/>
      <c r="N153" s="113" t="s">
        <v>327</v>
      </c>
      <c r="O153" s="94"/>
      <c r="P153" s="113"/>
      <c r="Q153" s="113"/>
      <c r="R153" s="113"/>
      <c r="S153" s="113"/>
      <c r="T153" s="113"/>
      <c r="U153" s="113"/>
      <c r="V153" s="113"/>
      <c r="W153" s="113"/>
      <c r="X153" s="113"/>
    </row>
    <row r="154" ht="36" spans="1:24">
      <c r="A154" s="85">
        <v>89</v>
      </c>
      <c r="B154" s="86" t="s">
        <v>328</v>
      </c>
      <c r="C154" s="85" t="s">
        <v>87</v>
      </c>
      <c r="D154" s="87">
        <v>0.6</v>
      </c>
      <c r="E154" s="87"/>
      <c r="F154" s="87">
        <v>0.6</v>
      </c>
      <c r="G154" s="88" t="s">
        <v>329</v>
      </c>
      <c r="H154" s="128" t="s">
        <v>70</v>
      </c>
      <c r="I154" s="85">
        <v>36</v>
      </c>
      <c r="J154" s="94" t="s">
        <v>330</v>
      </c>
      <c r="K154" s="112" t="s">
        <v>331</v>
      </c>
      <c r="L154" s="94" t="s">
        <v>66</v>
      </c>
      <c r="M154" s="113"/>
      <c r="N154" s="113"/>
      <c r="O154" s="94"/>
      <c r="P154" s="113"/>
      <c r="Q154" s="113"/>
      <c r="R154" s="113"/>
      <c r="S154" s="113"/>
      <c r="T154" s="113"/>
      <c r="U154" s="113"/>
      <c r="V154" s="113"/>
      <c r="W154" s="113"/>
      <c r="X154" s="113"/>
    </row>
    <row r="155" ht="29.4" customHeight="1" spans="1:24">
      <c r="A155" s="85">
        <v>90</v>
      </c>
      <c r="B155" s="86" t="s">
        <v>332</v>
      </c>
      <c r="C155" s="85" t="s">
        <v>87</v>
      </c>
      <c r="D155" s="87">
        <f t="shared" si="4"/>
        <v>4</v>
      </c>
      <c r="E155" s="87"/>
      <c r="F155" s="87">
        <v>4</v>
      </c>
      <c r="G155" s="88" t="s">
        <v>333</v>
      </c>
      <c r="H155" s="128" t="s">
        <v>70</v>
      </c>
      <c r="I155" s="85" t="s">
        <v>334</v>
      </c>
      <c r="J155" s="94"/>
      <c r="K155" s="112" t="s">
        <v>83</v>
      </c>
      <c r="L155" s="94" t="s">
        <v>66</v>
      </c>
      <c r="M155" s="113">
        <v>2018</v>
      </c>
      <c r="N155" s="113"/>
      <c r="O155" s="94"/>
      <c r="P155" s="113"/>
      <c r="Q155" s="113"/>
      <c r="R155" s="113"/>
      <c r="S155" s="113"/>
      <c r="T155" s="113"/>
      <c r="U155" s="113"/>
      <c r="V155" s="113"/>
      <c r="W155" s="113"/>
      <c r="X155" s="113"/>
    </row>
    <row r="156" ht="30" customHeight="1" spans="1:24">
      <c r="A156" s="85">
        <v>91</v>
      </c>
      <c r="B156" s="86" t="s">
        <v>335</v>
      </c>
      <c r="C156" s="85" t="s">
        <v>87</v>
      </c>
      <c r="D156" s="87">
        <f t="shared" si="4"/>
        <v>0.24</v>
      </c>
      <c r="E156" s="87"/>
      <c r="F156" s="87">
        <v>0.24</v>
      </c>
      <c r="G156" s="88" t="s">
        <v>159</v>
      </c>
      <c r="H156" s="88" t="s">
        <v>117</v>
      </c>
      <c r="I156" s="85">
        <v>13</v>
      </c>
      <c r="J156" s="94">
        <v>63</v>
      </c>
      <c r="K156" s="112" t="s">
        <v>83</v>
      </c>
      <c r="L156" s="94" t="s">
        <v>112</v>
      </c>
      <c r="M156" s="113">
        <v>2017</v>
      </c>
      <c r="N156" s="113"/>
      <c r="O156" s="94"/>
      <c r="P156" s="113"/>
      <c r="Q156" s="113"/>
      <c r="R156" s="113"/>
      <c r="S156" s="113"/>
      <c r="T156" s="113"/>
      <c r="U156" s="113"/>
      <c r="V156" s="113"/>
      <c r="W156" s="113"/>
      <c r="X156" s="113"/>
    </row>
    <row r="157" ht="30" customHeight="1" spans="1:24">
      <c r="A157" s="85">
        <v>92</v>
      </c>
      <c r="B157" s="86" t="s">
        <v>336</v>
      </c>
      <c r="C157" s="85" t="s">
        <v>337</v>
      </c>
      <c r="D157" s="87">
        <f t="shared" si="4"/>
        <v>6.26</v>
      </c>
      <c r="E157" s="87"/>
      <c r="F157" s="87">
        <v>6.26</v>
      </c>
      <c r="G157" s="94" t="s">
        <v>338</v>
      </c>
      <c r="H157" s="94" t="s">
        <v>73</v>
      </c>
      <c r="I157" s="85">
        <v>59</v>
      </c>
      <c r="J157" s="94">
        <v>40</v>
      </c>
      <c r="K157" s="112" t="s">
        <v>83</v>
      </c>
      <c r="L157" s="94" t="s">
        <v>112</v>
      </c>
      <c r="M157" s="113">
        <v>2017</v>
      </c>
      <c r="N157" s="113"/>
      <c r="O157" s="94"/>
      <c r="P157" s="113"/>
      <c r="Q157" s="113"/>
      <c r="R157" s="113"/>
      <c r="S157" s="113"/>
      <c r="T157" s="113"/>
      <c r="U157" s="113"/>
      <c r="V157" s="113"/>
      <c r="W157" s="113"/>
      <c r="X157" s="113"/>
    </row>
    <row r="158" ht="19.5" customHeight="1" spans="1:24">
      <c r="A158" s="85">
        <v>93</v>
      </c>
      <c r="B158" s="103" t="s">
        <v>339</v>
      </c>
      <c r="C158" s="85" t="s">
        <v>87</v>
      </c>
      <c r="D158" s="87">
        <v>0.32</v>
      </c>
      <c r="E158" s="87"/>
      <c r="F158" s="87">
        <v>0.32</v>
      </c>
      <c r="G158" s="88" t="s">
        <v>159</v>
      </c>
      <c r="H158" s="88" t="s">
        <v>117</v>
      </c>
      <c r="I158" s="85">
        <v>7</v>
      </c>
      <c r="J158" s="94">
        <v>200</v>
      </c>
      <c r="K158" s="112" t="s">
        <v>211</v>
      </c>
      <c r="L158" s="94" t="s">
        <v>66</v>
      </c>
      <c r="M158" s="113"/>
      <c r="N158" s="113"/>
      <c r="O158" s="94"/>
      <c r="P158" s="113"/>
      <c r="Q158" s="113"/>
      <c r="R158" s="113"/>
      <c r="S158" s="113"/>
      <c r="T158" s="113"/>
      <c r="U158" s="113"/>
      <c r="V158" s="113"/>
      <c r="W158" s="113"/>
      <c r="X158" s="113"/>
    </row>
    <row r="159" ht="30" customHeight="1" spans="1:24">
      <c r="A159" s="85">
        <v>94</v>
      </c>
      <c r="B159" s="103" t="s">
        <v>340</v>
      </c>
      <c r="C159" s="85" t="s">
        <v>87</v>
      </c>
      <c r="D159" s="87">
        <v>3.74</v>
      </c>
      <c r="E159" s="87"/>
      <c r="F159" s="87">
        <v>3.74</v>
      </c>
      <c r="G159" s="88" t="s">
        <v>159</v>
      </c>
      <c r="H159" s="88" t="s">
        <v>73</v>
      </c>
      <c r="I159" s="85">
        <v>22</v>
      </c>
      <c r="J159" s="94">
        <v>1053</v>
      </c>
      <c r="K159" s="112" t="s">
        <v>341</v>
      </c>
      <c r="L159" s="94" t="s">
        <v>66</v>
      </c>
      <c r="M159" s="113"/>
      <c r="N159" s="113"/>
      <c r="O159" s="94"/>
      <c r="P159" s="113"/>
      <c r="Q159" s="113"/>
      <c r="R159" s="113"/>
      <c r="S159" s="113"/>
      <c r="T159" s="113"/>
      <c r="U159" s="113"/>
      <c r="V159" s="113"/>
      <c r="W159" s="113"/>
      <c r="X159" s="113"/>
    </row>
    <row r="160" ht="30" customHeight="1" spans="1:24">
      <c r="A160" s="85">
        <v>95</v>
      </c>
      <c r="B160" s="103" t="s">
        <v>342</v>
      </c>
      <c r="C160" s="85" t="s">
        <v>87</v>
      </c>
      <c r="D160" s="87">
        <v>5.57</v>
      </c>
      <c r="E160" s="87"/>
      <c r="F160" s="87">
        <v>5.57</v>
      </c>
      <c r="G160" s="88" t="s">
        <v>159</v>
      </c>
      <c r="H160" s="88" t="s">
        <v>343</v>
      </c>
      <c r="I160" s="85"/>
      <c r="J160" s="94"/>
      <c r="K160" s="112" t="s">
        <v>344</v>
      </c>
      <c r="L160" s="94" t="s">
        <v>66</v>
      </c>
      <c r="M160" s="113"/>
      <c r="N160" s="113"/>
      <c r="O160" s="94"/>
      <c r="P160" s="113"/>
      <c r="Q160" s="113"/>
      <c r="R160" s="113"/>
      <c r="S160" s="113"/>
      <c r="T160" s="113"/>
      <c r="U160" s="113"/>
      <c r="V160" s="113"/>
      <c r="W160" s="113"/>
      <c r="X160" s="113"/>
    </row>
    <row r="161" s="51" customFormat="1" ht="20.1" customHeight="1" spans="1:24">
      <c r="A161" s="85"/>
      <c r="B161" s="102" t="s">
        <v>166</v>
      </c>
      <c r="C161" s="95" t="s">
        <v>87</v>
      </c>
      <c r="D161" s="98">
        <v>4.01</v>
      </c>
      <c r="E161" s="98"/>
      <c r="F161" s="98">
        <v>4.01</v>
      </c>
      <c r="G161" s="99" t="s">
        <v>159</v>
      </c>
      <c r="H161" s="99" t="s">
        <v>168</v>
      </c>
      <c r="I161" s="95">
        <v>21</v>
      </c>
      <c r="J161" s="100"/>
      <c r="K161" s="117"/>
      <c r="L161" s="100"/>
      <c r="M161" s="116"/>
      <c r="N161" s="116"/>
      <c r="O161" s="100"/>
      <c r="P161" s="116"/>
      <c r="Q161" s="116"/>
      <c r="R161" s="116"/>
      <c r="S161" s="116"/>
      <c r="T161" s="116"/>
      <c r="U161" s="116"/>
      <c r="V161" s="116"/>
      <c r="W161" s="116"/>
      <c r="X161" s="116"/>
    </row>
    <row r="162" s="51" customFormat="1" ht="20.1" customHeight="1" spans="1:24">
      <c r="A162" s="85"/>
      <c r="B162" s="102" t="s">
        <v>68</v>
      </c>
      <c r="C162" s="95" t="s">
        <v>87</v>
      </c>
      <c r="D162" s="98">
        <v>1.56</v>
      </c>
      <c r="E162" s="98"/>
      <c r="F162" s="98">
        <v>1.56</v>
      </c>
      <c r="G162" s="99" t="s">
        <v>159</v>
      </c>
      <c r="H162" s="99" t="s">
        <v>70</v>
      </c>
      <c r="I162" s="95">
        <v>28</v>
      </c>
      <c r="J162" s="100"/>
      <c r="K162" s="117"/>
      <c r="L162" s="100"/>
      <c r="M162" s="116"/>
      <c r="N162" s="116"/>
      <c r="O162" s="100"/>
      <c r="P162" s="116"/>
      <c r="Q162" s="116"/>
      <c r="R162" s="116"/>
      <c r="S162" s="116"/>
      <c r="T162" s="116"/>
      <c r="U162" s="116"/>
      <c r="V162" s="116"/>
      <c r="W162" s="116"/>
      <c r="X162" s="116"/>
    </row>
    <row r="163" ht="30" customHeight="1" spans="1:24">
      <c r="A163" s="85">
        <v>96</v>
      </c>
      <c r="B163" s="86" t="s">
        <v>345</v>
      </c>
      <c r="C163" s="85" t="s">
        <v>87</v>
      </c>
      <c r="D163" s="87">
        <f>E163+F163</f>
        <v>0.87</v>
      </c>
      <c r="E163" s="87"/>
      <c r="F163" s="87">
        <v>0.87</v>
      </c>
      <c r="G163" s="94" t="s">
        <v>346</v>
      </c>
      <c r="H163" s="94" t="s">
        <v>82</v>
      </c>
      <c r="I163" s="125">
        <v>15</v>
      </c>
      <c r="J163" s="93" t="s">
        <v>347</v>
      </c>
      <c r="K163" s="112" t="s">
        <v>211</v>
      </c>
      <c r="L163" s="94" t="s">
        <v>66</v>
      </c>
      <c r="M163" s="113"/>
      <c r="N163" s="113"/>
      <c r="O163" s="94"/>
      <c r="P163" s="113"/>
      <c r="Q163" s="113"/>
      <c r="R163" s="113"/>
      <c r="S163" s="113"/>
      <c r="T163" s="113"/>
      <c r="U163" s="113"/>
      <c r="V163" s="113"/>
      <c r="W163" s="113"/>
      <c r="X163" s="113"/>
    </row>
    <row r="164" ht="24" spans="1:24">
      <c r="A164" s="85">
        <v>97</v>
      </c>
      <c r="B164" s="86" t="s">
        <v>348</v>
      </c>
      <c r="C164" s="85" t="s">
        <v>87</v>
      </c>
      <c r="D164" s="87">
        <v>1.18</v>
      </c>
      <c r="E164" s="87"/>
      <c r="F164" s="87">
        <v>1.18</v>
      </c>
      <c r="G164" s="94" t="s">
        <v>159</v>
      </c>
      <c r="H164" s="94" t="s">
        <v>82</v>
      </c>
      <c r="I164" s="85">
        <v>45</v>
      </c>
      <c r="J164" s="94" t="s">
        <v>349</v>
      </c>
      <c r="K164" s="112" t="s">
        <v>211</v>
      </c>
      <c r="L164" s="94" t="s">
        <v>66</v>
      </c>
      <c r="M164" s="113"/>
      <c r="N164" s="113"/>
      <c r="O164" s="94"/>
      <c r="P164" s="113"/>
      <c r="Q164" s="113"/>
      <c r="R164" s="113"/>
      <c r="S164" s="113"/>
      <c r="T164" s="113"/>
      <c r="U164" s="113"/>
      <c r="V164" s="113"/>
      <c r="W164" s="113"/>
      <c r="X164" s="113"/>
    </row>
    <row r="165" ht="40.2" customHeight="1" spans="1:24">
      <c r="A165" s="85">
        <v>98</v>
      </c>
      <c r="B165" s="86" t="s">
        <v>350</v>
      </c>
      <c r="C165" s="93" t="s">
        <v>87</v>
      </c>
      <c r="D165" s="127">
        <v>0.72</v>
      </c>
      <c r="E165" s="127"/>
      <c r="F165" s="127">
        <v>0.72</v>
      </c>
      <c r="G165" s="94" t="s">
        <v>351</v>
      </c>
      <c r="H165" s="88" t="s">
        <v>76</v>
      </c>
      <c r="I165" s="93"/>
      <c r="J165" s="93" t="s">
        <v>352</v>
      </c>
      <c r="K165" s="112" t="s">
        <v>353</v>
      </c>
      <c r="L165" s="94" t="s">
        <v>112</v>
      </c>
      <c r="M165" s="125"/>
      <c r="N165" s="113"/>
      <c r="O165" s="94"/>
      <c r="P165" s="113"/>
      <c r="Q165" s="113"/>
      <c r="R165" s="113"/>
      <c r="S165" s="113"/>
      <c r="T165" s="113"/>
      <c r="U165" s="113"/>
      <c r="V165" s="113"/>
      <c r="W165" s="113"/>
      <c r="X165" s="113"/>
    </row>
    <row r="166" ht="29.4" customHeight="1" spans="1:24">
      <c r="A166" s="85">
        <v>99</v>
      </c>
      <c r="B166" s="103" t="s">
        <v>123</v>
      </c>
      <c r="C166" s="85"/>
      <c r="D166" s="87">
        <f>+SUM(D167:D176)</f>
        <v>145</v>
      </c>
      <c r="E166" s="87"/>
      <c r="F166" s="87">
        <f>+SUM(F167:F176)</f>
        <v>145</v>
      </c>
      <c r="G166" s="99" t="s">
        <v>354</v>
      </c>
      <c r="H166" s="88" t="s">
        <v>355</v>
      </c>
      <c r="I166" s="85"/>
      <c r="J166" s="94"/>
      <c r="K166" s="112" t="s">
        <v>356</v>
      </c>
      <c r="L166" s="94" t="s">
        <v>66</v>
      </c>
      <c r="M166" s="113"/>
      <c r="N166" s="113"/>
      <c r="O166" s="94"/>
      <c r="P166" s="113"/>
      <c r="Q166" s="113"/>
      <c r="R166" s="113"/>
      <c r="S166" s="113"/>
      <c r="T166" s="113"/>
      <c r="U166" s="113"/>
      <c r="V166" s="113"/>
      <c r="W166" s="113"/>
      <c r="X166" s="113"/>
    </row>
    <row r="167" s="51" customFormat="1" ht="28.2" customHeight="1" spans="1:24">
      <c r="A167" s="95"/>
      <c r="B167" s="131" t="s">
        <v>103</v>
      </c>
      <c r="C167" s="95"/>
      <c r="D167" s="98">
        <v>10</v>
      </c>
      <c r="E167" s="98"/>
      <c r="F167" s="98">
        <v>10</v>
      </c>
      <c r="G167" s="99" t="s">
        <v>357</v>
      </c>
      <c r="H167" s="99" t="s">
        <v>105</v>
      </c>
      <c r="I167" s="95"/>
      <c r="J167" s="100"/>
      <c r="K167" s="117"/>
      <c r="L167" s="100"/>
      <c r="M167" s="116"/>
      <c r="N167" s="116"/>
      <c r="O167" s="100"/>
      <c r="P167" s="116"/>
      <c r="Q167" s="116"/>
      <c r="R167" s="116"/>
      <c r="S167" s="116"/>
      <c r="T167" s="116"/>
      <c r="U167" s="116"/>
      <c r="V167" s="116"/>
      <c r="W167" s="116"/>
      <c r="X167" s="116"/>
    </row>
    <row r="168" s="51" customFormat="1" ht="28.2" customHeight="1" spans="1:24">
      <c r="A168" s="95"/>
      <c r="B168" s="131" t="s">
        <v>74</v>
      </c>
      <c r="C168" s="95"/>
      <c r="D168" s="98">
        <v>10</v>
      </c>
      <c r="E168" s="98"/>
      <c r="F168" s="98">
        <v>10</v>
      </c>
      <c r="G168" s="99" t="s">
        <v>358</v>
      </c>
      <c r="H168" s="99" t="s">
        <v>76</v>
      </c>
      <c r="I168" s="95"/>
      <c r="J168" s="100"/>
      <c r="K168" s="117"/>
      <c r="L168" s="100"/>
      <c r="M168" s="116"/>
      <c r="N168" s="116"/>
      <c r="O168" s="100"/>
      <c r="P168" s="116"/>
      <c r="Q168" s="116"/>
      <c r="R168" s="116"/>
      <c r="S168" s="116"/>
      <c r="T168" s="116"/>
      <c r="U168" s="116"/>
      <c r="V168" s="116"/>
      <c r="W168" s="116"/>
      <c r="X168" s="116"/>
    </row>
    <row r="169" s="51" customFormat="1" ht="28.2" customHeight="1" spans="1:24">
      <c r="A169" s="95"/>
      <c r="B169" s="131" t="s">
        <v>166</v>
      </c>
      <c r="C169" s="95"/>
      <c r="D169" s="98">
        <v>10</v>
      </c>
      <c r="E169" s="98"/>
      <c r="F169" s="98">
        <v>10</v>
      </c>
      <c r="G169" s="99" t="s">
        <v>359</v>
      </c>
      <c r="H169" s="99" t="s">
        <v>168</v>
      </c>
      <c r="I169" s="95"/>
      <c r="J169" s="100"/>
      <c r="K169" s="117"/>
      <c r="L169" s="100"/>
      <c r="M169" s="116"/>
      <c r="N169" s="116"/>
      <c r="O169" s="100"/>
      <c r="P169" s="116"/>
      <c r="Q169" s="116"/>
      <c r="R169" s="116"/>
      <c r="S169" s="116"/>
      <c r="T169" s="116"/>
      <c r="U169" s="116"/>
      <c r="V169" s="116"/>
      <c r="W169" s="116"/>
      <c r="X169" s="116"/>
    </row>
    <row r="170" s="51" customFormat="1" ht="28.2" customHeight="1" spans="1:24">
      <c r="A170" s="95"/>
      <c r="B170" s="131" t="s">
        <v>68</v>
      </c>
      <c r="C170" s="95"/>
      <c r="D170" s="98">
        <v>15</v>
      </c>
      <c r="E170" s="98"/>
      <c r="F170" s="98">
        <v>15</v>
      </c>
      <c r="G170" s="99" t="s">
        <v>360</v>
      </c>
      <c r="H170" s="99" t="s">
        <v>70</v>
      </c>
      <c r="I170" s="95"/>
      <c r="J170" s="100"/>
      <c r="K170" s="117"/>
      <c r="L170" s="100"/>
      <c r="M170" s="116"/>
      <c r="N170" s="116"/>
      <c r="O170" s="100"/>
      <c r="P170" s="116"/>
      <c r="Q170" s="116"/>
      <c r="R170" s="116"/>
      <c r="S170" s="116"/>
      <c r="T170" s="116"/>
      <c r="U170" s="116"/>
      <c r="V170" s="116"/>
      <c r="W170" s="116"/>
      <c r="X170" s="116"/>
    </row>
    <row r="171" s="51" customFormat="1" ht="28.2" customHeight="1" spans="1:24">
      <c r="A171" s="95"/>
      <c r="B171" s="131" t="s">
        <v>71</v>
      </c>
      <c r="C171" s="95"/>
      <c r="D171" s="98">
        <v>10</v>
      </c>
      <c r="E171" s="98"/>
      <c r="F171" s="98">
        <v>10</v>
      </c>
      <c r="G171" s="99" t="s">
        <v>361</v>
      </c>
      <c r="H171" s="99" t="s">
        <v>73</v>
      </c>
      <c r="I171" s="95"/>
      <c r="J171" s="100"/>
      <c r="K171" s="117"/>
      <c r="L171" s="100"/>
      <c r="M171" s="116"/>
      <c r="N171" s="116"/>
      <c r="O171" s="100"/>
      <c r="P171" s="116"/>
      <c r="Q171" s="116"/>
      <c r="R171" s="116"/>
      <c r="S171" s="116"/>
      <c r="T171" s="116"/>
      <c r="U171" s="116"/>
      <c r="V171" s="116"/>
      <c r="W171" s="116"/>
      <c r="X171" s="116"/>
    </row>
    <row r="172" s="51" customFormat="1" ht="28.2" customHeight="1" spans="1:24">
      <c r="A172" s="95"/>
      <c r="B172" s="131" t="s">
        <v>189</v>
      </c>
      <c r="C172" s="95"/>
      <c r="D172" s="98">
        <v>5</v>
      </c>
      <c r="E172" s="98"/>
      <c r="F172" s="98">
        <v>5</v>
      </c>
      <c r="G172" s="99" t="s">
        <v>362</v>
      </c>
      <c r="H172" s="99" t="s">
        <v>56</v>
      </c>
      <c r="I172" s="95"/>
      <c r="J172" s="100"/>
      <c r="K172" s="117"/>
      <c r="L172" s="100"/>
      <c r="M172" s="116"/>
      <c r="N172" s="116"/>
      <c r="O172" s="100"/>
      <c r="P172" s="116"/>
      <c r="Q172" s="116"/>
      <c r="R172" s="116"/>
      <c r="S172" s="116"/>
      <c r="T172" s="116"/>
      <c r="U172" s="116"/>
      <c r="V172" s="116"/>
      <c r="W172" s="116"/>
      <c r="X172" s="116"/>
    </row>
    <row r="173" s="51" customFormat="1" ht="28.2" customHeight="1" spans="1:24">
      <c r="A173" s="95"/>
      <c r="B173" s="131" t="s">
        <v>100</v>
      </c>
      <c r="C173" s="95"/>
      <c r="D173" s="98">
        <v>60</v>
      </c>
      <c r="E173" s="98"/>
      <c r="F173" s="98">
        <v>60</v>
      </c>
      <c r="G173" s="99" t="s">
        <v>363</v>
      </c>
      <c r="H173" s="99" t="s">
        <v>82</v>
      </c>
      <c r="I173" s="95"/>
      <c r="J173" s="100"/>
      <c r="K173" s="117"/>
      <c r="L173" s="100"/>
      <c r="M173" s="116"/>
      <c r="N173" s="116"/>
      <c r="O173" s="100"/>
      <c r="P173" s="116"/>
      <c r="Q173" s="116"/>
      <c r="R173" s="116"/>
      <c r="S173" s="116"/>
      <c r="T173" s="116"/>
      <c r="U173" s="116"/>
      <c r="V173" s="116"/>
      <c r="W173" s="116"/>
      <c r="X173" s="116"/>
    </row>
    <row r="174" s="51" customFormat="1" ht="28.2" customHeight="1" spans="1:24">
      <c r="A174" s="95"/>
      <c r="B174" s="131" t="s">
        <v>98</v>
      </c>
      <c r="C174" s="95"/>
      <c r="D174" s="98">
        <v>15</v>
      </c>
      <c r="E174" s="98"/>
      <c r="F174" s="98">
        <v>15</v>
      </c>
      <c r="G174" s="99" t="s">
        <v>364</v>
      </c>
      <c r="H174" s="99" t="s">
        <v>79</v>
      </c>
      <c r="I174" s="95"/>
      <c r="J174" s="100"/>
      <c r="K174" s="117"/>
      <c r="L174" s="100"/>
      <c r="M174" s="116"/>
      <c r="N174" s="116"/>
      <c r="O174" s="100"/>
      <c r="P174" s="116"/>
      <c r="Q174" s="116"/>
      <c r="R174" s="116"/>
      <c r="S174" s="116"/>
      <c r="T174" s="116"/>
      <c r="U174" s="116"/>
      <c r="V174" s="116"/>
      <c r="W174" s="116"/>
      <c r="X174" s="116"/>
    </row>
    <row r="175" s="51" customFormat="1" ht="28.2" customHeight="1" spans="1:24">
      <c r="A175" s="95"/>
      <c r="B175" s="131" t="s">
        <v>365</v>
      </c>
      <c r="C175" s="95"/>
      <c r="D175" s="98">
        <v>5</v>
      </c>
      <c r="E175" s="98"/>
      <c r="F175" s="98">
        <v>5</v>
      </c>
      <c r="G175" s="99" t="s">
        <v>366</v>
      </c>
      <c r="H175" s="99" t="s">
        <v>111</v>
      </c>
      <c r="I175" s="95"/>
      <c r="J175" s="100"/>
      <c r="K175" s="117"/>
      <c r="L175" s="100"/>
      <c r="M175" s="116"/>
      <c r="N175" s="116"/>
      <c r="O175" s="100"/>
      <c r="P175" s="116"/>
      <c r="Q175" s="116"/>
      <c r="R175" s="116"/>
      <c r="S175" s="116"/>
      <c r="T175" s="116"/>
      <c r="U175" s="116"/>
      <c r="V175" s="116"/>
      <c r="W175" s="116"/>
      <c r="X175" s="116"/>
    </row>
    <row r="176" s="51" customFormat="1" ht="28.2" customHeight="1" spans="1:24">
      <c r="A176" s="95"/>
      <c r="B176" s="131" t="s">
        <v>367</v>
      </c>
      <c r="C176" s="95"/>
      <c r="D176" s="98">
        <v>5</v>
      </c>
      <c r="E176" s="98"/>
      <c r="F176" s="98">
        <v>5</v>
      </c>
      <c r="G176" s="99" t="s">
        <v>368</v>
      </c>
      <c r="H176" s="99" t="s">
        <v>117</v>
      </c>
      <c r="I176" s="95"/>
      <c r="J176" s="100"/>
      <c r="K176" s="117"/>
      <c r="L176" s="100"/>
      <c r="M176" s="116"/>
      <c r="N176" s="116"/>
      <c r="O176" s="100"/>
      <c r="P176" s="116"/>
      <c r="Q176" s="116"/>
      <c r="R176" s="116"/>
      <c r="S176" s="116"/>
      <c r="T176" s="116"/>
      <c r="U176" s="116"/>
      <c r="V176" s="116"/>
      <c r="W176" s="116"/>
      <c r="X176" s="116"/>
    </row>
    <row r="177" ht="19.5" customHeight="1" spans="1:24">
      <c r="A177" s="89" t="s">
        <v>195</v>
      </c>
      <c r="B177" s="90" t="s">
        <v>369</v>
      </c>
      <c r="C177" s="85"/>
      <c r="D177" s="87"/>
      <c r="E177" s="87"/>
      <c r="F177" s="87"/>
      <c r="G177" s="88"/>
      <c r="H177" s="88"/>
      <c r="I177" s="85"/>
      <c r="J177" s="94"/>
      <c r="K177" s="94"/>
      <c r="L177" s="94"/>
      <c r="M177" s="113"/>
      <c r="N177" s="113"/>
      <c r="O177" s="94"/>
      <c r="P177" s="113"/>
      <c r="Q177" s="113"/>
      <c r="R177" s="113"/>
      <c r="S177" s="113"/>
      <c r="T177" s="113"/>
      <c r="U177" s="113"/>
      <c r="V177" s="113"/>
      <c r="W177" s="113"/>
      <c r="X177" s="113"/>
    </row>
    <row r="178" ht="29.4" customHeight="1" spans="1:24">
      <c r="A178" s="85">
        <v>100</v>
      </c>
      <c r="B178" s="86" t="s">
        <v>370</v>
      </c>
      <c r="C178" s="85" t="s">
        <v>137</v>
      </c>
      <c r="D178" s="87">
        <f>E178+F178</f>
        <v>1</v>
      </c>
      <c r="E178" s="87"/>
      <c r="F178" s="87">
        <v>1</v>
      </c>
      <c r="G178" s="88" t="s">
        <v>159</v>
      </c>
      <c r="H178" s="88" t="s">
        <v>111</v>
      </c>
      <c r="I178" s="85">
        <v>18</v>
      </c>
      <c r="J178" s="94" t="s">
        <v>371</v>
      </c>
      <c r="K178" s="112" t="s">
        <v>83</v>
      </c>
      <c r="L178" s="94" t="s">
        <v>112</v>
      </c>
      <c r="M178" s="113"/>
      <c r="N178" s="113"/>
      <c r="O178" s="94"/>
      <c r="P178" s="113"/>
      <c r="Q178" s="113"/>
      <c r="R178" s="113"/>
      <c r="S178" s="113"/>
      <c r="T178" s="113"/>
      <c r="U178" s="113"/>
      <c r="V178" s="113"/>
      <c r="W178" s="113"/>
      <c r="X178" s="113"/>
    </row>
    <row r="179" ht="29.4" customHeight="1" spans="1:24">
      <c r="A179" s="85">
        <v>101</v>
      </c>
      <c r="B179" s="86" t="s">
        <v>372</v>
      </c>
      <c r="C179" s="85" t="s">
        <v>137</v>
      </c>
      <c r="D179" s="87">
        <f>E179+F179</f>
        <v>1</v>
      </c>
      <c r="E179" s="87"/>
      <c r="F179" s="87">
        <v>1</v>
      </c>
      <c r="G179" s="94" t="s">
        <v>159</v>
      </c>
      <c r="H179" s="94" t="s">
        <v>117</v>
      </c>
      <c r="I179" s="85"/>
      <c r="J179" s="94"/>
      <c r="K179" s="112" t="s">
        <v>83</v>
      </c>
      <c r="L179" s="94" t="s">
        <v>112</v>
      </c>
      <c r="M179" s="113">
        <v>2017</v>
      </c>
      <c r="N179" s="113"/>
      <c r="O179" s="94"/>
      <c r="P179" s="113"/>
      <c r="Q179" s="113"/>
      <c r="R179" s="113"/>
      <c r="S179" s="113"/>
      <c r="T179" s="113"/>
      <c r="U179" s="113"/>
      <c r="V179" s="113"/>
      <c r="W179" s="113"/>
      <c r="X179" s="113"/>
    </row>
    <row r="180" ht="29.4" customHeight="1" spans="1:24">
      <c r="A180" s="85">
        <v>102</v>
      </c>
      <c r="B180" s="86" t="s">
        <v>373</v>
      </c>
      <c r="C180" s="85" t="s">
        <v>137</v>
      </c>
      <c r="D180" s="87">
        <f>E180+F180</f>
        <v>2.18</v>
      </c>
      <c r="E180" s="87"/>
      <c r="F180" s="87">
        <v>2.18</v>
      </c>
      <c r="G180" s="94" t="s">
        <v>159</v>
      </c>
      <c r="H180" s="88" t="s">
        <v>76</v>
      </c>
      <c r="I180" s="85"/>
      <c r="J180" s="94"/>
      <c r="K180" s="112" t="s">
        <v>83</v>
      </c>
      <c r="L180" s="94" t="s">
        <v>112</v>
      </c>
      <c r="M180" s="113"/>
      <c r="N180" s="113"/>
      <c r="O180" s="94"/>
      <c r="P180" s="113"/>
      <c r="Q180" s="113"/>
      <c r="R180" s="113"/>
      <c r="S180" s="113"/>
      <c r="T180" s="113"/>
      <c r="U180" s="113"/>
      <c r="V180" s="113"/>
      <c r="W180" s="113"/>
      <c r="X180" s="113"/>
    </row>
    <row r="181" ht="30" customHeight="1" spans="1:24">
      <c r="A181" s="85">
        <v>103</v>
      </c>
      <c r="B181" s="86" t="s">
        <v>374</v>
      </c>
      <c r="C181" s="85" t="s">
        <v>137</v>
      </c>
      <c r="D181" s="87">
        <f t="shared" ref="D181:D187" si="5">E181+F181</f>
        <v>1.29</v>
      </c>
      <c r="E181" s="87"/>
      <c r="F181" s="87">
        <v>1.29</v>
      </c>
      <c r="G181" s="94" t="s">
        <v>55</v>
      </c>
      <c r="H181" s="94" t="s">
        <v>79</v>
      </c>
      <c r="I181" s="85"/>
      <c r="J181" s="94"/>
      <c r="K181" s="112" t="s">
        <v>83</v>
      </c>
      <c r="L181" s="94" t="s">
        <v>112</v>
      </c>
      <c r="M181" s="113"/>
      <c r="N181" s="113"/>
      <c r="O181" s="94"/>
      <c r="P181" s="113"/>
      <c r="Q181" s="113"/>
      <c r="R181" s="113"/>
      <c r="S181" s="113"/>
      <c r="T181" s="113"/>
      <c r="U181" s="113"/>
      <c r="V181" s="113"/>
      <c r="W181" s="113"/>
      <c r="X181" s="113"/>
    </row>
    <row r="182" ht="29.4" customHeight="1" spans="1:24">
      <c r="A182" s="85">
        <v>104</v>
      </c>
      <c r="B182" s="86" t="s">
        <v>375</v>
      </c>
      <c r="C182" s="93" t="s">
        <v>137</v>
      </c>
      <c r="D182" s="87">
        <f t="shared" si="5"/>
        <v>1.3</v>
      </c>
      <c r="E182" s="87"/>
      <c r="F182" s="127">
        <v>1.3</v>
      </c>
      <c r="G182" s="125" t="s">
        <v>376</v>
      </c>
      <c r="H182" s="88" t="s">
        <v>82</v>
      </c>
      <c r="I182" s="125">
        <v>1</v>
      </c>
      <c r="J182" s="93" t="s">
        <v>377</v>
      </c>
      <c r="K182" s="112" t="s">
        <v>83</v>
      </c>
      <c r="L182" s="94" t="s">
        <v>112</v>
      </c>
      <c r="M182" s="113"/>
      <c r="N182" s="113"/>
      <c r="O182" s="94"/>
      <c r="P182" s="113"/>
      <c r="Q182" s="113"/>
      <c r="R182" s="113"/>
      <c r="S182" s="113"/>
      <c r="T182" s="113"/>
      <c r="U182" s="113"/>
      <c r="V182" s="113"/>
      <c r="W182" s="113"/>
      <c r="X182" s="113"/>
    </row>
    <row r="183" ht="29.4" customHeight="1" spans="1:24">
      <c r="A183" s="85">
        <v>105</v>
      </c>
      <c r="B183" s="86" t="s">
        <v>378</v>
      </c>
      <c r="C183" s="85" t="s">
        <v>379</v>
      </c>
      <c r="D183" s="87">
        <f>+D184+D185</f>
        <v>0.84</v>
      </c>
      <c r="E183" s="87"/>
      <c r="F183" s="87">
        <f>+F184+F185</f>
        <v>0.84</v>
      </c>
      <c r="G183" s="94" t="s">
        <v>380</v>
      </c>
      <c r="H183" s="88" t="s">
        <v>82</v>
      </c>
      <c r="I183" s="94">
        <v>35</v>
      </c>
      <c r="J183" s="85" t="s">
        <v>381</v>
      </c>
      <c r="K183" s="112" t="s">
        <v>83</v>
      </c>
      <c r="L183" s="94" t="s">
        <v>112</v>
      </c>
      <c r="M183" s="113"/>
      <c r="N183" s="113"/>
      <c r="O183" s="94"/>
      <c r="P183" s="116"/>
      <c r="Q183" s="116"/>
      <c r="R183" s="113"/>
      <c r="S183" s="113"/>
      <c r="T183" s="113"/>
      <c r="U183" s="113"/>
      <c r="V183" s="113"/>
      <c r="W183" s="113"/>
      <c r="X183" s="113"/>
    </row>
    <row r="184" s="51" customFormat="1" ht="25.05" customHeight="1" spans="1:24">
      <c r="A184" s="95"/>
      <c r="B184" s="96" t="s">
        <v>382</v>
      </c>
      <c r="C184" s="95" t="s">
        <v>137</v>
      </c>
      <c r="D184" s="98">
        <v>0.6</v>
      </c>
      <c r="E184" s="98"/>
      <c r="F184" s="98">
        <v>0.6</v>
      </c>
      <c r="G184" s="100" t="s">
        <v>383</v>
      </c>
      <c r="H184" s="99" t="s">
        <v>82</v>
      </c>
      <c r="I184" s="100"/>
      <c r="J184" s="95"/>
      <c r="K184" s="117" t="s">
        <v>384</v>
      </c>
      <c r="L184" s="100"/>
      <c r="M184" s="116"/>
      <c r="N184" s="116"/>
      <c r="O184" s="100"/>
      <c r="P184" s="116"/>
      <c r="Q184" s="116"/>
      <c r="R184" s="116"/>
      <c r="S184" s="116"/>
      <c r="T184" s="116"/>
      <c r="U184" s="116"/>
      <c r="V184" s="116"/>
      <c r="W184" s="116"/>
      <c r="X184" s="116"/>
    </row>
    <row r="185" s="51" customFormat="1" ht="25.05" customHeight="1" spans="1:24">
      <c r="A185" s="95"/>
      <c r="B185" s="96" t="s">
        <v>385</v>
      </c>
      <c r="C185" s="95" t="s">
        <v>87</v>
      </c>
      <c r="D185" s="98">
        <v>0.24</v>
      </c>
      <c r="E185" s="98"/>
      <c r="F185" s="98">
        <v>0.24</v>
      </c>
      <c r="G185" s="100" t="s">
        <v>386</v>
      </c>
      <c r="H185" s="99" t="s">
        <v>82</v>
      </c>
      <c r="I185" s="100"/>
      <c r="J185" s="95"/>
      <c r="K185" s="117" t="s">
        <v>384</v>
      </c>
      <c r="L185" s="100"/>
      <c r="M185" s="116"/>
      <c r="N185" s="116"/>
      <c r="O185" s="100"/>
      <c r="P185" s="113"/>
      <c r="Q185" s="113"/>
      <c r="R185" s="116"/>
      <c r="S185" s="116"/>
      <c r="T185" s="116"/>
      <c r="U185" s="116"/>
      <c r="V185" s="116"/>
      <c r="W185" s="116"/>
      <c r="X185" s="116"/>
    </row>
    <row r="186" ht="30" customHeight="1" spans="1:24">
      <c r="A186" s="85">
        <v>106</v>
      </c>
      <c r="B186" s="86" t="s">
        <v>387</v>
      </c>
      <c r="C186" s="93" t="s">
        <v>137</v>
      </c>
      <c r="D186" s="127">
        <f t="shared" si="5"/>
        <v>4.1</v>
      </c>
      <c r="E186" s="127"/>
      <c r="F186" s="127">
        <v>4.1</v>
      </c>
      <c r="G186" s="125" t="s">
        <v>388</v>
      </c>
      <c r="H186" s="128" t="s">
        <v>168</v>
      </c>
      <c r="I186" s="93">
        <v>29</v>
      </c>
      <c r="J186" s="125"/>
      <c r="K186" s="112" t="s">
        <v>83</v>
      </c>
      <c r="L186" s="94" t="s">
        <v>112</v>
      </c>
      <c r="M186" s="125"/>
      <c r="N186" s="113"/>
      <c r="O186" s="94"/>
      <c r="P186" s="113"/>
      <c r="Q186" s="113"/>
      <c r="R186" s="113"/>
      <c r="S186" s="113"/>
      <c r="T186" s="113"/>
      <c r="U186" s="113"/>
      <c r="V186" s="113"/>
      <c r="W186" s="113"/>
      <c r="X186" s="113"/>
    </row>
    <row r="187" ht="29.4" customHeight="1" spans="1:24">
      <c r="A187" s="85">
        <v>107</v>
      </c>
      <c r="B187" s="86" t="s">
        <v>389</v>
      </c>
      <c r="C187" s="93" t="s">
        <v>137</v>
      </c>
      <c r="D187" s="127">
        <f t="shared" si="5"/>
        <v>2.07</v>
      </c>
      <c r="E187" s="127"/>
      <c r="F187" s="127">
        <v>2.07</v>
      </c>
      <c r="G187" s="125" t="s">
        <v>190</v>
      </c>
      <c r="H187" s="94" t="s">
        <v>79</v>
      </c>
      <c r="I187" s="93">
        <v>38</v>
      </c>
      <c r="J187" s="133" t="s">
        <v>390</v>
      </c>
      <c r="K187" s="112" t="s">
        <v>83</v>
      </c>
      <c r="L187" s="94" t="s">
        <v>112</v>
      </c>
      <c r="M187" s="125"/>
      <c r="N187" s="113"/>
      <c r="O187" s="94"/>
      <c r="P187" s="113"/>
      <c r="Q187" s="113"/>
      <c r="R187" s="113"/>
      <c r="S187" s="113"/>
      <c r="T187" s="113"/>
      <c r="U187" s="113"/>
      <c r="V187" s="113"/>
      <c r="W187" s="113"/>
      <c r="X187" s="113"/>
    </row>
    <row r="188" ht="39.9" customHeight="1" spans="1:24">
      <c r="A188" s="85">
        <v>108</v>
      </c>
      <c r="B188" s="86" t="s">
        <v>391</v>
      </c>
      <c r="C188" s="93" t="s">
        <v>137</v>
      </c>
      <c r="D188" s="127">
        <v>0.75</v>
      </c>
      <c r="E188" s="127"/>
      <c r="F188" s="127">
        <v>0.75</v>
      </c>
      <c r="G188" s="125" t="s">
        <v>159</v>
      </c>
      <c r="H188" s="128" t="s">
        <v>168</v>
      </c>
      <c r="I188" s="93">
        <v>29</v>
      </c>
      <c r="J188" s="93" t="s">
        <v>392</v>
      </c>
      <c r="K188" s="112" t="s">
        <v>393</v>
      </c>
      <c r="L188" s="94" t="s">
        <v>112</v>
      </c>
      <c r="M188" s="125"/>
      <c r="N188" s="113"/>
      <c r="O188" s="94"/>
      <c r="P188" s="113"/>
      <c r="Q188" s="113"/>
      <c r="R188" s="113"/>
      <c r="S188" s="113"/>
      <c r="T188" s="113"/>
      <c r="U188" s="113"/>
      <c r="V188" s="113"/>
      <c r="W188" s="113"/>
      <c r="X188" s="113"/>
    </row>
    <row r="189" ht="49.95" customHeight="1" spans="1:24">
      <c r="A189" s="85">
        <v>109</v>
      </c>
      <c r="B189" s="86" t="s">
        <v>394</v>
      </c>
      <c r="C189" s="93" t="s">
        <v>137</v>
      </c>
      <c r="D189" s="127">
        <v>8.11</v>
      </c>
      <c r="E189" s="127"/>
      <c r="F189" s="127">
        <v>8.11</v>
      </c>
      <c r="G189" s="94" t="s">
        <v>395</v>
      </c>
      <c r="H189" s="94" t="s">
        <v>79</v>
      </c>
      <c r="I189" s="93"/>
      <c r="J189" s="93"/>
      <c r="K189" s="112" t="s">
        <v>396</v>
      </c>
      <c r="L189" s="94" t="s">
        <v>112</v>
      </c>
      <c r="M189" s="125"/>
      <c r="N189" s="113"/>
      <c r="O189" s="94"/>
      <c r="P189" s="113"/>
      <c r="Q189" s="113"/>
      <c r="R189" s="113"/>
      <c r="S189" s="113"/>
      <c r="T189" s="113"/>
      <c r="U189" s="113"/>
      <c r="V189" s="113"/>
      <c r="W189" s="113"/>
      <c r="X189" s="113"/>
    </row>
    <row r="190" ht="19.5" customHeight="1" spans="1:24">
      <c r="A190" s="85">
        <v>110</v>
      </c>
      <c r="B190" s="86" t="s">
        <v>397</v>
      </c>
      <c r="C190" s="93" t="s">
        <v>137</v>
      </c>
      <c r="D190" s="127">
        <v>5.23</v>
      </c>
      <c r="E190" s="127"/>
      <c r="F190" s="127">
        <v>5.23</v>
      </c>
      <c r="G190" s="94" t="s">
        <v>159</v>
      </c>
      <c r="H190" s="94" t="s">
        <v>82</v>
      </c>
      <c r="I190" s="93" t="s">
        <v>398</v>
      </c>
      <c r="J190" s="93"/>
      <c r="K190" s="112" t="s">
        <v>211</v>
      </c>
      <c r="L190" s="94" t="s">
        <v>66</v>
      </c>
      <c r="M190" s="125"/>
      <c r="N190" s="113"/>
      <c r="O190" s="94"/>
      <c r="P190" s="113"/>
      <c r="Q190" s="113"/>
      <c r="R190" s="113"/>
      <c r="S190" s="113"/>
      <c r="T190" s="113"/>
      <c r="U190" s="113"/>
      <c r="V190" s="113"/>
      <c r="W190" s="113"/>
      <c r="X190" s="113"/>
    </row>
    <row r="191" ht="19.5" customHeight="1" spans="1:24">
      <c r="A191" s="85">
        <v>111</v>
      </c>
      <c r="B191" s="86" t="s">
        <v>399</v>
      </c>
      <c r="C191" s="93" t="s">
        <v>137</v>
      </c>
      <c r="D191" s="127">
        <v>5.28</v>
      </c>
      <c r="E191" s="127"/>
      <c r="F191" s="127">
        <v>5.28</v>
      </c>
      <c r="G191" s="94" t="s">
        <v>400</v>
      </c>
      <c r="H191" s="93" t="s">
        <v>111</v>
      </c>
      <c r="I191" s="93"/>
      <c r="J191" s="93"/>
      <c r="K191" s="112" t="s">
        <v>401</v>
      </c>
      <c r="L191" s="94" t="s">
        <v>66</v>
      </c>
      <c r="M191" s="125"/>
      <c r="N191" s="113"/>
      <c r="O191" s="94"/>
      <c r="P191" s="113"/>
      <c r="Q191" s="113"/>
      <c r="R191" s="113"/>
      <c r="S191" s="113"/>
      <c r="T191" s="113"/>
      <c r="U191" s="113"/>
      <c r="V191" s="113"/>
      <c r="W191" s="113"/>
      <c r="X191" s="113"/>
    </row>
    <row r="192" ht="30" customHeight="1" spans="1:24">
      <c r="A192" s="85">
        <v>112</v>
      </c>
      <c r="B192" s="86" t="s">
        <v>402</v>
      </c>
      <c r="C192" s="93" t="s">
        <v>137</v>
      </c>
      <c r="D192" s="127">
        <v>12.67</v>
      </c>
      <c r="E192" s="127"/>
      <c r="F192" s="127">
        <v>12.67</v>
      </c>
      <c r="G192" s="94" t="s">
        <v>403</v>
      </c>
      <c r="H192" s="93" t="s">
        <v>111</v>
      </c>
      <c r="I192" s="93"/>
      <c r="J192" s="93"/>
      <c r="K192" s="112" t="s">
        <v>401</v>
      </c>
      <c r="L192" s="94" t="s">
        <v>66</v>
      </c>
      <c r="M192" s="125"/>
      <c r="N192" s="113"/>
      <c r="O192" s="94"/>
      <c r="P192" s="113"/>
      <c r="Q192" s="113"/>
      <c r="R192" s="113"/>
      <c r="S192" s="113"/>
      <c r="T192" s="113"/>
      <c r="U192" s="113"/>
      <c r="V192" s="113"/>
      <c r="W192" s="113"/>
      <c r="X192" s="113"/>
    </row>
    <row r="193" ht="30" customHeight="1" spans="1:24">
      <c r="A193" s="85">
        <v>113</v>
      </c>
      <c r="B193" s="103" t="s">
        <v>404</v>
      </c>
      <c r="C193" s="85" t="s">
        <v>137</v>
      </c>
      <c r="D193" s="87">
        <v>0.94</v>
      </c>
      <c r="E193" s="87"/>
      <c r="F193" s="87">
        <v>0.94</v>
      </c>
      <c r="G193" s="88" t="s">
        <v>405</v>
      </c>
      <c r="H193" s="88" t="s">
        <v>82</v>
      </c>
      <c r="I193" s="85" t="s">
        <v>406</v>
      </c>
      <c r="J193" s="94" t="s">
        <v>407</v>
      </c>
      <c r="K193" s="112" t="s">
        <v>408</v>
      </c>
      <c r="L193" s="94"/>
      <c r="M193" s="94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</row>
    <row r="194" ht="30" customHeight="1" spans="1:24">
      <c r="A194" s="85">
        <v>114</v>
      </c>
      <c r="B194" s="103" t="s">
        <v>409</v>
      </c>
      <c r="C194" s="85" t="s">
        <v>137</v>
      </c>
      <c r="D194" s="87">
        <v>0.45</v>
      </c>
      <c r="E194" s="87"/>
      <c r="F194" s="87">
        <v>0.45</v>
      </c>
      <c r="G194" s="88" t="s">
        <v>410</v>
      </c>
      <c r="H194" s="88" t="s">
        <v>297</v>
      </c>
      <c r="I194" s="85">
        <v>17</v>
      </c>
      <c r="J194" s="94" t="s">
        <v>411</v>
      </c>
      <c r="K194" s="112" t="s">
        <v>408</v>
      </c>
      <c r="L194" s="94" t="s">
        <v>66</v>
      </c>
      <c r="M194" s="94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</row>
    <row r="195" ht="19.5" customHeight="1" spans="1:24">
      <c r="A195" s="85">
        <v>115</v>
      </c>
      <c r="B195" s="103" t="s">
        <v>412</v>
      </c>
      <c r="C195" s="85" t="s">
        <v>137</v>
      </c>
      <c r="D195" s="87">
        <v>1.01</v>
      </c>
      <c r="E195" s="87"/>
      <c r="F195" s="87">
        <v>1.01</v>
      </c>
      <c r="G195" s="88" t="s">
        <v>413</v>
      </c>
      <c r="H195" s="88" t="s">
        <v>297</v>
      </c>
      <c r="I195" s="85">
        <v>35</v>
      </c>
      <c r="J195" s="94">
        <v>23</v>
      </c>
      <c r="K195" s="112" t="s">
        <v>408</v>
      </c>
      <c r="L195" s="94"/>
      <c r="M195" s="94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</row>
    <row r="196" ht="30" customHeight="1" spans="1:24">
      <c r="A196" s="85">
        <v>116</v>
      </c>
      <c r="B196" s="86" t="s">
        <v>414</v>
      </c>
      <c r="C196" s="93" t="s">
        <v>137</v>
      </c>
      <c r="D196" s="127">
        <f>+SUM(D197:D206)</f>
        <v>65</v>
      </c>
      <c r="E196" s="127"/>
      <c r="F196" s="127">
        <f>+SUM(F197:F206)</f>
        <v>65</v>
      </c>
      <c r="G196" s="94" t="s">
        <v>415</v>
      </c>
      <c r="H196" s="93" t="s">
        <v>355</v>
      </c>
      <c r="I196" s="93"/>
      <c r="J196" s="93"/>
      <c r="K196" s="112" t="s">
        <v>401</v>
      </c>
      <c r="L196" s="94" t="s">
        <v>66</v>
      </c>
      <c r="M196" s="125"/>
      <c r="N196" s="113"/>
      <c r="O196" s="94"/>
      <c r="P196" s="116"/>
      <c r="Q196" s="116"/>
      <c r="R196" s="113"/>
      <c r="S196" s="113"/>
      <c r="T196" s="113"/>
      <c r="U196" s="113"/>
      <c r="V196" s="113"/>
      <c r="W196" s="113"/>
      <c r="X196" s="113"/>
    </row>
    <row r="197" s="51" customFormat="1" ht="30" customHeight="1" spans="1:24">
      <c r="A197" s="95"/>
      <c r="B197" s="131" t="s">
        <v>103</v>
      </c>
      <c r="C197" s="97" t="s">
        <v>137</v>
      </c>
      <c r="D197" s="134">
        <v>5</v>
      </c>
      <c r="E197" s="134"/>
      <c r="F197" s="134">
        <v>5</v>
      </c>
      <c r="G197" s="100" t="s">
        <v>416</v>
      </c>
      <c r="H197" s="97" t="s">
        <v>105</v>
      </c>
      <c r="I197" s="97"/>
      <c r="J197" s="97"/>
      <c r="K197" s="117"/>
      <c r="L197" s="100"/>
      <c r="M197" s="138"/>
      <c r="N197" s="116"/>
      <c r="O197" s="100"/>
      <c r="P197" s="116"/>
      <c r="Q197" s="116"/>
      <c r="R197" s="116"/>
      <c r="S197" s="116"/>
      <c r="T197" s="116"/>
      <c r="U197" s="116"/>
      <c r="V197" s="116"/>
      <c r="W197" s="116"/>
      <c r="X197" s="116"/>
    </row>
    <row r="198" s="51" customFormat="1" ht="30" customHeight="1" spans="1:24">
      <c r="A198" s="95"/>
      <c r="B198" s="131" t="s">
        <v>74</v>
      </c>
      <c r="C198" s="97" t="s">
        <v>137</v>
      </c>
      <c r="D198" s="134">
        <v>5</v>
      </c>
      <c r="E198" s="134"/>
      <c r="F198" s="134">
        <v>5</v>
      </c>
      <c r="G198" s="100" t="s">
        <v>417</v>
      </c>
      <c r="H198" s="97" t="s">
        <v>76</v>
      </c>
      <c r="I198" s="97"/>
      <c r="J198" s="97"/>
      <c r="K198" s="117"/>
      <c r="L198" s="100"/>
      <c r="M198" s="138"/>
      <c r="N198" s="116"/>
      <c r="O198" s="100"/>
      <c r="P198" s="116"/>
      <c r="Q198" s="116"/>
      <c r="R198" s="116"/>
      <c r="S198" s="116"/>
      <c r="T198" s="116"/>
      <c r="U198" s="116"/>
      <c r="V198" s="116"/>
      <c r="W198" s="116"/>
      <c r="X198" s="116"/>
    </row>
    <row r="199" s="51" customFormat="1" ht="30" customHeight="1" spans="1:24">
      <c r="A199" s="95"/>
      <c r="B199" s="131" t="s">
        <v>166</v>
      </c>
      <c r="C199" s="97" t="s">
        <v>137</v>
      </c>
      <c r="D199" s="134">
        <v>5</v>
      </c>
      <c r="E199" s="134"/>
      <c r="F199" s="134">
        <v>5</v>
      </c>
      <c r="G199" s="100" t="s">
        <v>418</v>
      </c>
      <c r="H199" s="97" t="s">
        <v>168</v>
      </c>
      <c r="I199" s="97"/>
      <c r="J199" s="97"/>
      <c r="K199" s="117"/>
      <c r="L199" s="100"/>
      <c r="M199" s="138"/>
      <c r="N199" s="116"/>
      <c r="O199" s="100"/>
      <c r="P199" s="116"/>
      <c r="Q199" s="116"/>
      <c r="R199" s="116"/>
      <c r="S199" s="116"/>
      <c r="T199" s="116"/>
      <c r="U199" s="116"/>
      <c r="V199" s="116"/>
      <c r="W199" s="116"/>
      <c r="X199" s="116"/>
    </row>
    <row r="200" s="51" customFormat="1" ht="30" customHeight="1" spans="1:24">
      <c r="A200" s="95"/>
      <c r="B200" s="131" t="s">
        <v>68</v>
      </c>
      <c r="C200" s="97" t="s">
        <v>137</v>
      </c>
      <c r="D200" s="134">
        <v>5</v>
      </c>
      <c r="E200" s="134"/>
      <c r="F200" s="134">
        <v>5</v>
      </c>
      <c r="G200" s="100" t="s">
        <v>419</v>
      </c>
      <c r="H200" s="97" t="s">
        <v>70</v>
      </c>
      <c r="I200" s="97"/>
      <c r="J200" s="97"/>
      <c r="K200" s="117"/>
      <c r="L200" s="100"/>
      <c r="M200" s="138"/>
      <c r="N200" s="116"/>
      <c r="O200" s="100"/>
      <c r="P200" s="116"/>
      <c r="Q200" s="116"/>
      <c r="R200" s="116"/>
      <c r="S200" s="116"/>
      <c r="T200" s="116"/>
      <c r="U200" s="116"/>
      <c r="V200" s="116"/>
      <c r="W200" s="116"/>
      <c r="X200" s="116"/>
    </row>
    <row r="201" s="51" customFormat="1" ht="30" customHeight="1" spans="1:24">
      <c r="A201" s="95"/>
      <c r="B201" s="131" t="s">
        <v>71</v>
      </c>
      <c r="C201" s="97" t="s">
        <v>137</v>
      </c>
      <c r="D201" s="134">
        <v>9</v>
      </c>
      <c r="E201" s="134"/>
      <c r="F201" s="134">
        <v>9</v>
      </c>
      <c r="G201" s="100" t="s">
        <v>420</v>
      </c>
      <c r="H201" s="97" t="s">
        <v>73</v>
      </c>
      <c r="I201" s="97"/>
      <c r="J201" s="97"/>
      <c r="K201" s="117"/>
      <c r="L201" s="100"/>
      <c r="M201" s="138"/>
      <c r="N201" s="116"/>
      <c r="O201" s="100"/>
      <c r="P201" s="116"/>
      <c r="Q201" s="116"/>
      <c r="R201" s="116"/>
      <c r="S201" s="116"/>
      <c r="T201" s="116"/>
      <c r="U201" s="116"/>
      <c r="V201" s="116"/>
      <c r="W201" s="116"/>
      <c r="X201" s="116"/>
    </row>
    <row r="202" s="51" customFormat="1" ht="30" customHeight="1" spans="1:24">
      <c r="A202" s="95"/>
      <c r="B202" s="131" t="s">
        <v>189</v>
      </c>
      <c r="C202" s="97" t="s">
        <v>137</v>
      </c>
      <c r="D202" s="134">
        <v>2</v>
      </c>
      <c r="E202" s="134"/>
      <c r="F202" s="134">
        <v>2</v>
      </c>
      <c r="G202" s="100" t="s">
        <v>421</v>
      </c>
      <c r="H202" s="97" t="s">
        <v>56</v>
      </c>
      <c r="I202" s="97"/>
      <c r="J202" s="97"/>
      <c r="K202" s="117"/>
      <c r="L202" s="100"/>
      <c r="M202" s="138"/>
      <c r="N202" s="116"/>
      <c r="O202" s="100"/>
      <c r="P202" s="116"/>
      <c r="Q202" s="116"/>
      <c r="R202" s="116"/>
      <c r="S202" s="116"/>
      <c r="T202" s="116"/>
      <c r="U202" s="116"/>
      <c r="V202" s="116"/>
      <c r="W202" s="116"/>
      <c r="X202" s="116"/>
    </row>
    <row r="203" s="51" customFormat="1" ht="19.95" customHeight="1" spans="1:24">
      <c r="A203" s="95"/>
      <c r="B203" s="131" t="s">
        <v>100</v>
      </c>
      <c r="C203" s="97" t="s">
        <v>137</v>
      </c>
      <c r="D203" s="134">
        <v>9</v>
      </c>
      <c r="E203" s="134"/>
      <c r="F203" s="134">
        <v>9</v>
      </c>
      <c r="G203" s="100" t="s">
        <v>422</v>
      </c>
      <c r="H203" s="97" t="s">
        <v>82</v>
      </c>
      <c r="I203" s="97"/>
      <c r="J203" s="97"/>
      <c r="K203" s="117"/>
      <c r="L203" s="100"/>
      <c r="M203" s="138"/>
      <c r="N203" s="116"/>
      <c r="O203" s="100"/>
      <c r="P203" s="116"/>
      <c r="Q203" s="116"/>
      <c r="R203" s="116"/>
      <c r="S203" s="116"/>
      <c r="T203" s="116"/>
      <c r="U203" s="116"/>
      <c r="V203" s="116"/>
      <c r="W203" s="116"/>
      <c r="X203" s="116"/>
    </row>
    <row r="204" s="51" customFormat="1" ht="30" customHeight="1" spans="1:24">
      <c r="A204" s="95"/>
      <c r="B204" s="131" t="s">
        <v>98</v>
      </c>
      <c r="C204" s="97" t="s">
        <v>137</v>
      </c>
      <c r="D204" s="134">
        <v>10</v>
      </c>
      <c r="E204" s="134"/>
      <c r="F204" s="134">
        <v>10</v>
      </c>
      <c r="G204" s="100" t="s">
        <v>423</v>
      </c>
      <c r="H204" s="97" t="s">
        <v>297</v>
      </c>
      <c r="I204" s="97"/>
      <c r="J204" s="97"/>
      <c r="K204" s="117"/>
      <c r="L204" s="100"/>
      <c r="M204" s="138"/>
      <c r="N204" s="116"/>
      <c r="O204" s="100"/>
      <c r="P204" s="116"/>
      <c r="Q204" s="116"/>
      <c r="R204" s="116"/>
      <c r="S204" s="116"/>
      <c r="T204" s="116"/>
      <c r="U204" s="116"/>
      <c r="V204" s="116"/>
      <c r="W204" s="116"/>
      <c r="X204" s="116"/>
    </row>
    <row r="205" s="51" customFormat="1" ht="30" customHeight="1" spans="1:24">
      <c r="A205" s="95"/>
      <c r="B205" s="131" t="s">
        <v>365</v>
      </c>
      <c r="C205" s="97" t="s">
        <v>137</v>
      </c>
      <c r="D205" s="134">
        <v>5</v>
      </c>
      <c r="E205" s="134"/>
      <c r="F205" s="134">
        <v>5</v>
      </c>
      <c r="G205" s="100" t="s">
        <v>424</v>
      </c>
      <c r="H205" s="97" t="s">
        <v>111</v>
      </c>
      <c r="I205" s="97"/>
      <c r="J205" s="97"/>
      <c r="K205" s="117"/>
      <c r="L205" s="100"/>
      <c r="M205" s="138"/>
      <c r="N205" s="116"/>
      <c r="O205" s="100"/>
      <c r="P205" s="116"/>
      <c r="Q205" s="116"/>
      <c r="R205" s="116"/>
      <c r="S205" s="116"/>
      <c r="T205" s="116"/>
      <c r="U205" s="116"/>
      <c r="V205" s="116"/>
      <c r="W205" s="116"/>
      <c r="X205" s="116"/>
    </row>
    <row r="206" s="51" customFormat="1" ht="30" customHeight="1" spans="1:24">
      <c r="A206" s="95"/>
      <c r="B206" s="131" t="s">
        <v>367</v>
      </c>
      <c r="C206" s="97" t="s">
        <v>137</v>
      </c>
      <c r="D206" s="134">
        <v>10</v>
      </c>
      <c r="E206" s="134"/>
      <c r="F206" s="134">
        <v>10</v>
      </c>
      <c r="G206" s="100" t="s">
        <v>425</v>
      </c>
      <c r="H206" s="97" t="s">
        <v>117</v>
      </c>
      <c r="I206" s="97"/>
      <c r="J206" s="97"/>
      <c r="K206" s="117"/>
      <c r="L206" s="100"/>
      <c r="M206" s="138"/>
      <c r="N206" s="116"/>
      <c r="O206" s="100"/>
      <c r="P206" s="113"/>
      <c r="Q206" s="113"/>
      <c r="R206" s="116"/>
      <c r="S206" s="116"/>
      <c r="T206" s="116"/>
      <c r="U206" s="116"/>
      <c r="V206" s="116"/>
      <c r="W206" s="116"/>
      <c r="X206" s="116"/>
    </row>
    <row r="207" ht="18.9" customHeight="1" spans="1:24">
      <c r="A207" s="89" t="s">
        <v>195</v>
      </c>
      <c r="B207" s="90" t="s">
        <v>426</v>
      </c>
      <c r="C207" s="85"/>
      <c r="D207" s="87"/>
      <c r="E207" s="87"/>
      <c r="F207" s="87"/>
      <c r="G207" s="94"/>
      <c r="H207" s="94"/>
      <c r="I207" s="85"/>
      <c r="J207" s="94"/>
      <c r="K207" s="94"/>
      <c r="L207" s="94"/>
      <c r="M207" s="94"/>
      <c r="N207" s="113"/>
      <c r="O207" s="94"/>
      <c r="P207" s="113"/>
      <c r="Q207" s="113"/>
      <c r="R207" s="113"/>
      <c r="S207" s="113"/>
      <c r="T207" s="113"/>
      <c r="U207" s="113"/>
      <c r="V207" s="113"/>
      <c r="W207" s="113"/>
      <c r="X207" s="113"/>
    </row>
    <row r="208" ht="30" customHeight="1" spans="1:24">
      <c r="A208" s="85">
        <v>117</v>
      </c>
      <c r="B208" s="86" t="s">
        <v>427</v>
      </c>
      <c r="C208" s="135" t="s">
        <v>428</v>
      </c>
      <c r="D208" s="87">
        <f t="shared" ref="D208:D209" si="6">E208+F208</f>
        <v>5.93</v>
      </c>
      <c r="E208" s="87"/>
      <c r="F208" s="87">
        <v>5.93</v>
      </c>
      <c r="G208" s="94" t="s">
        <v>159</v>
      </c>
      <c r="H208" s="88" t="s">
        <v>82</v>
      </c>
      <c r="I208" s="85" t="s">
        <v>429</v>
      </c>
      <c r="J208" s="94" t="s">
        <v>430</v>
      </c>
      <c r="K208" s="112" t="s">
        <v>83</v>
      </c>
      <c r="L208" s="94" t="s">
        <v>112</v>
      </c>
      <c r="M208" s="113"/>
      <c r="N208" s="113"/>
      <c r="O208" s="94"/>
      <c r="P208" s="113"/>
      <c r="Q208" s="113"/>
      <c r="R208" s="113"/>
      <c r="S208" s="113"/>
      <c r="T208" s="113"/>
      <c r="U208" s="113"/>
      <c r="V208" s="113"/>
      <c r="W208" s="113"/>
      <c r="X208" s="113"/>
    </row>
    <row r="209" ht="40.2" customHeight="1" spans="1:24">
      <c r="A209" s="94">
        <v>118</v>
      </c>
      <c r="B209" s="86" t="s">
        <v>431</v>
      </c>
      <c r="C209" s="135" t="s">
        <v>428</v>
      </c>
      <c r="D209" s="87">
        <f t="shared" si="6"/>
        <v>2.87</v>
      </c>
      <c r="E209" s="87"/>
      <c r="F209" s="87">
        <v>2.87</v>
      </c>
      <c r="G209" s="94" t="s">
        <v>432</v>
      </c>
      <c r="H209" s="94" t="s">
        <v>73</v>
      </c>
      <c r="I209" s="85"/>
      <c r="J209" s="94"/>
      <c r="K209" s="112" t="s">
        <v>433</v>
      </c>
      <c r="L209" s="94" t="s">
        <v>112</v>
      </c>
      <c r="M209" s="113"/>
      <c r="N209" s="113"/>
      <c r="O209" s="94"/>
      <c r="P209" s="113"/>
      <c r="Q209" s="113"/>
      <c r="R209" s="113"/>
      <c r="S209" s="113"/>
      <c r="T209" s="113"/>
      <c r="U209" s="113"/>
      <c r="V209" s="113"/>
      <c r="W209" s="113"/>
      <c r="X209" s="113"/>
    </row>
    <row r="210" ht="19.5" customHeight="1" spans="1:24">
      <c r="A210" s="85">
        <v>119</v>
      </c>
      <c r="B210" s="86" t="s">
        <v>434</v>
      </c>
      <c r="C210" s="93" t="s">
        <v>428</v>
      </c>
      <c r="D210" s="124">
        <v>3.83</v>
      </c>
      <c r="E210" s="114"/>
      <c r="F210" s="124">
        <v>3.83</v>
      </c>
      <c r="G210" s="94" t="s">
        <v>435</v>
      </c>
      <c r="H210" s="94" t="s">
        <v>73</v>
      </c>
      <c r="I210" s="94"/>
      <c r="J210" s="94"/>
      <c r="K210" s="112" t="s">
        <v>176</v>
      </c>
      <c r="L210" s="114"/>
      <c r="M210" s="94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</row>
    <row r="211" ht="19.5" customHeight="1" spans="1:24">
      <c r="A211" s="94">
        <v>120</v>
      </c>
      <c r="B211" s="86" t="s">
        <v>436</v>
      </c>
      <c r="C211" s="93" t="s">
        <v>428</v>
      </c>
      <c r="D211" s="124">
        <v>4.35</v>
      </c>
      <c r="E211" s="114"/>
      <c r="F211" s="124">
        <v>4.35</v>
      </c>
      <c r="G211" s="94" t="s">
        <v>437</v>
      </c>
      <c r="H211" s="94" t="s">
        <v>73</v>
      </c>
      <c r="I211" s="94"/>
      <c r="J211" s="94"/>
      <c r="K211" s="112" t="s">
        <v>176</v>
      </c>
      <c r="L211" s="114"/>
      <c r="M211" s="94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</row>
    <row r="212" ht="19.5" customHeight="1" spans="1:24">
      <c r="A212" s="85">
        <v>121</v>
      </c>
      <c r="B212" s="86" t="s">
        <v>438</v>
      </c>
      <c r="C212" s="93" t="s">
        <v>428</v>
      </c>
      <c r="D212" s="124">
        <v>44.08</v>
      </c>
      <c r="E212" s="114"/>
      <c r="F212" s="124">
        <v>44.08</v>
      </c>
      <c r="G212" s="94" t="s">
        <v>439</v>
      </c>
      <c r="H212" s="94" t="s">
        <v>355</v>
      </c>
      <c r="I212" s="94"/>
      <c r="J212" s="94"/>
      <c r="K212" s="112" t="s">
        <v>176</v>
      </c>
      <c r="L212" s="114"/>
      <c r="M212" s="94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</row>
    <row r="213" s="51" customFormat="1" ht="19.5" customHeight="1" spans="1:24">
      <c r="A213" s="100"/>
      <c r="B213" s="96" t="s">
        <v>438</v>
      </c>
      <c r="C213" s="97" t="s">
        <v>428</v>
      </c>
      <c r="D213" s="136">
        <v>5</v>
      </c>
      <c r="E213" s="115"/>
      <c r="F213" s="136">
        <v>5</v>
      </c>
      <c r="G213" s="100" t="s">
        <v>440</v>
      </c>
      <c r="H213" s="100" t="s">
        <v>73</v>
      </c>
      <c r="I213" s="100"/>
      <c r="J213" s="100"/>
      <c r="K213" s="117"/>
      <c r="L213" s="115"/>
      <c r="M213" s="100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</row>
    <row r="214" s="51" customFormat="1" ht="19.5" customHeight="1" spans="1:24">
      <c r="A214" s="100"/>
      <c r="B214" s="96" t="s">
        <v>438</v>
      </c>
      <c r="C214" s="97" t="s">
        <v>428</v>
      </c>
      <c r="D214" s="136">
        <v>10</v>
      </c>
      <c r="E214" s="115"/>
      <c r="F214" s="136">
        <v>10</v>
      </c>
      <c r="G214" s="100" t="s">
        <v>441</v>
      </c>
      <c r="H214" s="100" t="s">
        <v>82</v>
      </c>
      <c r="I214" s="100"/>
      <c r="J214" s="100"/>
      <c r="K214" s="117"/>
      <c r="L214" s="115"/>
      <c r="M214" s="100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</row>
    <row r="215" s="51" customFormat="1" ht="19.5" customHeight="1" spans="1:24">
      <c r="A215" s="100"/>
      <c r="B215" s="96" t="s">
        <v>438</v>
      </c>
      <c r="C215" s="97" t="s">
        <v>428</v>
      </c>
      <c r="D215" s="136">
        <v>10</v>
      </c>
      <c r="E215" s="115"/>
      <c r="F215" s="136">
        <v>10</v>
      </c>
      <c r="G215" s="100" t="s">
        <v>441</v>
      </c>
      <c r="H215" s="100" t="s">
        <v>82</v>
      </c>
      <c r="I215" s="100"/>
      <c r="J215" s="100"/>
      <c r="K215" s="117"/>
      <c r="L215" s="115"/>
      <c r="M215" s="100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</row>
    <row r="216" s="51" customFormat="1" ht="19.5" customHeight="1" spans="1:24">
      <c r="A216" s="100"/>
      <c r="B216" s="96" t="s">
        <v>438</v>
      </c>
      <c r="C216" s="97" t="s">
        <v>428</v>
      </c>
      <c r="D216" s="136">
        <v>7.98</v>
      </c>
      <c r="E216" s="115"/>
      <c r="F216" s="136">
        <v>7.98</v>
      </c>
      <c r="G216" s="100" t="s">
        <v>338</v>
      </c>
      <c r="H216" s="100" t="s">
        <v>111</v>
      </c>
      <c r="I216" s="100"/>
      <c r="J216" s="100"/>
      <c r="K216" s="117"/>
      <c r="L216" s="115"/>
      <c r="M216" s="100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</row>
    <row r="217" s="51" customFormat="1" ht="19.5" customHeight="1" spans="1:24">
      <c r="A217" s="100"/>
      <c r="B217" s="96" t="s">
        <v>438</v>
      </c>
      <c r="C217" s="97" t="s">
        <v>428</v>
      </c>
      <c r="D217" s="136">
        <v>11.1</v>
      </c>
      <c r="E217" s="115"/>
      <c r="F217" s="136">
        <v>11.1</v>
      </c>
      <c r="G217" s="100" t="s">
        <v>203</v>
      </c>
      <c r="H217" s="100" t="s">
        <v>111</v>
      </c>
      <c r="I217" s="100"/>
      <c r="J217" s="100"/>
      <c r="K217" s="117"/>
      <c r="L217" s="115"/>
      <c r="M217" s="100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</row>
    <row r="218" ht="19.5" customHeight="1" spans="1:24">
      <c r="A218" s="89" t="s">
        <v>195</v>
      </c>
      <c r="B218" s="90" t="s">
        <v>442</v>
      </c>
      <c r="C218" s="85"/>
      <c r="D218" s="87"/>
      <c r="E218" s="87"/>
      <c r="F218" s="87"/>
      <c r="G218" s="94"/>
      <c r="H218" s="88"/>
      <c r="I218" s="85"/>
      <c r="J218" s="94"/>
      <c r="K218" s="112"/>
      <c r="L218" s="94"/>
      <c r="M218" s="113"/>
      <c r="N218" s="113"/>
      <c r="O218" s="94"/>
      <c r="P218" s="113"/>
      <c r="Q218" s="113"/>
      <c r="R218" s="113"/>
      <c r="S218" s="113"/>
      <c r="T218" s="113"/>
      <c r="U218" s="113"/>
      <c r="V218" s="113"/>
      <c r="W218" s="113"/>
      <c r="X218" s="113"/>
    </row>
    <row r="219" ht="29.4" customHeight="1" spans="1:24">
      <c r="A219" s="85">
        <v>122</v>
      </c>
      <c r="B219" s="86" t="s">
        <v>443</v>
      </c>
      <c r="C219" s="85" t="s">
        <v>89</v>
      </c>
      <c r="D219" s="87">
        <f>F219</f>
        <v>3.62</v>
      </c>
      <c r="E219" s="87"/>
      <c r="F219" s="87">
        <v>3.62</v>
      </c>
      <c r="G219" s="94" t="s">
        <v>55</v>
      </c>
      <c r="H219" s="94" t="s">
        <v>79</v>
      </c>
      <c r="I219" s="85"/>
      <c r="J219" s="94"/>
      <c r="K219" s="112" t="s">
        <v>83</v>
      </c>
      <c r="L219" s="94" t="s">
        <v>112</v>
      </c>
      <c r="M219" s="113"/>
      <c r="N219" s="113"/>
      <c r="O219" s="94"/>
      <c r="P219" s="113"/>
      <c r="Q219" s="113"/>
      <c r="R219" s="113"/>
      <c r="S219" s="113"/>
      <c r="T219" s="113"/>
      <c r="U219" s="113"/>
      <c r="V219" s="113"/>
      <c r="W219" s="113"/>
      <c r="X219" s="113"/>
    </row>
    <row r="220" ht="30" customHeight="1" spans="1:24">
      <c r="A220" s="85">
        <v>123</v>
      </c>
      <c r="B220" s="86" t="s">
        <v>444</v>
      </c>
      <c r="C220" s="85" t="s">
        <v>89</v>
      </c>
      <c r="D220" s="87">
        <v>14.37</v>
      </c>
      <c r="E220" s="87"/>
      <c r="F220" s="87">
        <v>14.37</v>
      </c>
      <c r="G220" s="94" t="s">
        <v>445</v>
      </c>
      <c r="H220" s="94" t="s">
        <v>79</v>
      </c>
      <c r="I220" s="85"/>
      <c r="J220" s="94"/>
      <c r="K220" s="112" t="s">
        <v>83</v>
      </c>
      <c r="L220" s="94" t="s">
        <v>112</v>
      </c>
      <c r="M220" s="113"/>
      <c r="N220" s="113"/>
      <c r="O220" s="94"/>
      <c r="P220" s="113"/>
      <c r="Q220" s="113"/>
      <c r="R220" s="113"/>
      <c r="S220" s="113"/>
      <c r="T220" s="113"/>
      <c r="U220" s="113"/>
      <c r="V220" s="113"/>
      <c r="W220" s="113"/>
      <c r="X220" s="113"/>
    </row>
    <row r="221" ht="30" customHeight="1" spans="1:24">
      <c r="A221" s="85">
        <v>124</v>
      </c>
      <c r="B221" s="86" t="s">
        <v>446</v>
      </c>
      <c r="C221" s="85" t="s">
        <v>89</v>
      </c>
      <c r="D221" s="87">
        <v>17.03</v>
      </c>
      <c r="E221" s="87"/>
      <c r="F221" s="87">
        <v>17.03</v>
      </c>
      <c r="G221" s="94" t="s">
        <v>447</v>
      </c>
      <c r="H221" s="88" t="s">
        <v>111</v>
      </c>
      <c r="I221" s="85"/>
      <c r="J221" s="94"/>
      <c r="K221" s="112" t="s">
        <v>83</v>
      </c>
      <c r="L221" s="94" t="s">
        <v>112</v>
      </c>
      <c r="M221" s="113"/>
      <c r="N221" s="113"/>
      <c r="O221" s="94"/>
      <c r="P221" s="113"/>
      <c r="Q221" s="113"/>
      <c r="R221" s="113"/>
      <c r="S221" s="113"/>
      <c r="T221" s="113"/>
      <c r="U221" s="113"/>
      <c r="V221" s="113"/>
      <c r="W221" s="113"/>
      <c r="X221" s="113"/>
    </row>
    <row r="222" ht="30" customHeight="1" spans="1:24">
      <c r="A222" s="85">
        <v>125</v>
      </c>
      <c r="B222" s="86" t="s">
        <v>448</v>
      </c>
      <c r="C222" s="85" t="s">
        <v>89</v>
      </c>
      <c r="D222" s="87">
        <v>4.28</v>
      </c>
      <c r="E222" s="87"/>
      <c r="F222" s="87">
        <v>4.28</v>
      </c>
      <c r="G222" s="94" t="s">
        <v>449</v>
      </c>
      <c r="H222" s="94" t="s">
        <v>117</v>
      </c>
      <c r="I222" s="85"/>
      <c r="J222" s="94"/>
      <c r="K222" s="112" t="s">
        <v>83</v>
      </c>
      <c r="L222" s="94" t="s">
        <v>112</v>
      </c>
      <c r="M222" s="113"/>
      <c r="N222" s="113"/>
      <c r="O222" s="94"/>
      <c r="P222" s="113"/>
      <c r="Q222" s="113"/>
      <c r="R222" s="113"/>
      <c r="S222" s="113"/>
      <c r="T222" s="113"/>
      <c r="U222" s="113"/>
      <c r="V222" s="113"/>
      <c r="W222" s="113"/>
      <c r="X222" s="113"/>
    </row>
    <row r="223" ht="30" customHeight="1" spans="1:24">
      <c r="A223" s="85">
        <v>126</v>
      </c>
      <c r="B223" s="86" t="s">
        <v>450</v>
      </c>
      <c r="C223" s="85" t="s">
        <v>89</v>
      </c>
      <c r="D223" s="87">
        <v>14.02</v>
      </c>
      <c r="E223" s="87"/>
      <c r="F223" s="87">
        <v>14.02</v>
      </c>
      <c r="G223" s="94" t="s">
        <v>451</v>
      </c>
      <c r="H223" s="88" t="s">
        <v>82</v>
      </c>
      <c r="I223" s="85"/>
      <c r="J223" s="94"/>
      <c r="K223" s="112" t="s">
        <v>83</v>
      </c>
      <c r="L223" s="94" t="s">
        <v>112</v>
      </c>
      <c r="M223" s="113"/>
      <c r="N223" s="113"/>
      <c r="O223" s="94"/>
      <c r="P223" s="113"/>
      <c r="Q223" s="113"/>
      <c r="R223" s="113"/>
      <c r="S223" s="113"/>
      <c r="T223" s="113"/>
      <c r="U223" s="113"/>
      <c r="V223" s="113"/>
      <c r="W223" s="113"/>
      <c r="X223" s="113"/>
    </row>
    <row r="224" ht="18.9" customHeight="1" spans="1:24">
      <c r="A224" s="89" t="s">
        <v>195</v>
      </c>
      <c r="B224" s="90" t="s">
        <v>130</v>
      </c>
      <c r="C224" s="85"/>
      <c r="D224" s="87"/>
      <c r="E224" s="87"/>
      <c r="F224" s="87"/>
      <c r="G224" s="94"/>
      <c r="H224" s="94"/>
      <c r="I224" s="85"/>
      <c r="J224" s="94"/>
      <c r="K224" s="112"/>
      <c r="L224" s="94"/>
      <c r="M224" s="113"/>
      <c r="N224" s="113"/>
      <c r="O224" s="94"/>
      <c r="P224" s="113"/>
      <c r="Q224" s="113"/>
      <c r="R224" s="113"/>
      <c r="S224" s="113"/>
      <c r="T224" s="113"/>
      <c r="U224" s="113"/>
      <c r="V224" s="113"/>
      <c r="W224" s="113"/>
      <c r="X224" s="113"/>
    </row>
    <row r="225" ht="30" customHeight="1" spans="1:24">
      <c r="A225" s="85">
        <v>127</v>
      </c>
      <c r="B225" s="86" t="s">
        <v>452</v>
      </c>
      <c r="C225" s="85" t="s">
        <v>131</v>
      </c>
      <c r="D225" s="87">
        <f>E225+F225</f>
        <v>13.15</v>
      </c>
      <c r="E225" s="87"/>
      <c r="F225" s="87">
        <f>12.47+0.68</f>
        <v>13.15</v>
      </c>
      <c r="G225" s="94" t="s">
        <v>453</v>
      </c>
      <c r="H225" s="88" t="s">
        <v>76</v>
      </c>
      <c r="I225" s="85"/>
      <c r="J225" s="94"/>
      <c r="K225" s="112" t="s">
        <v>83</v>
      </c>
      <c r="L225" s="94" t="s">
        <v>112</v>
      </c>
      <c r="M225" s="113"/>
      <c r="N225" s="113"/>
      <c r="O225" s="94"/>
      <c r="P225" s="113"/>
      <c r="Q225" s="113"/>
      <c r="R225" s="113"/>
      <c r="S225" s="113"/>
      <c r="T225" s="113"/>
      <c r="U225" s="113"/>
      <c r="V225" s="113"/>
      <c r="W225" s="113"/>
      <c r="X225" s="113"/>
    </row>
    <row r="226" ht="30" customHeight="1" spans="1:24">
      <c r="A226" s="85">
        <v>128</v>
      </c>
      <c r="B226" s="86" t="s">
        <v>454</v>
      </c>
      <c r="C226" s="85" t="s">
        <v>131</v>
      </c>
      <c r="D226" s="87">
        <v>0.66</v>
      </c>
      <c r="E226" s="87"/>
      <c r="F226" s="87">
        <v>0.66</v>
      </c>
      <c r="G226" s="94" t="s">
        <v>190</v>
      </c>
      <c r="H226" s="88" t="s">
        <v>76</v>
      </c>
      <c r="I226" s="85">
        <v>31</v>
      </c>
      <c r="J226" s="94">
        <v>999</v>
      </c>
      <c r="K226" s="112" t="s">
        <v>83</v>
      </c>
      <c r="L226" s="94" t="s">
        <v>66</v>
      </c>
      <c r="M226" s="113"/>
      <c r="N226" s="113"/>
      <c r="O226" s="94"/>
      <c r="P226" s="113"/>
      <c r="Q226" s="113"/>
      <c r="R226" s="113"/>
      <c r="S226" s="113"/>
      <c r="T226" s="113"/>
      <c r="U226" s="113"/>
      <c r="V226" s="113"/>
      <c r="W226" s="113"/>
      <c r="X226" s="113"/>
    </row>
    <row r="227" ht="30" customHeight="1" spans="1:24">
      <c r="A227" s="85">
        <v>129</v>
      </c>
      <c r="B227" s="86" t="s">
        <v>455</v>
      </c>
      <c r="C227" s="85" t="s">
        <v>131</v>
      </c>
      <c r="D227" s="87">
        <v>9.8</v>
      </c>
      <c r="E227" s="87"/>
      <c r="F227" s="87">
        <v>9.8</v>
      </c>
      <c r="G227" s="94" t="s">
        <v>159</v>
      </c>
      <c r="H227" s="94" t="s">
        <v>73</v>
      </c>
      <c r="I227" s="85">
        <v>16</v>
      </c>
      <c r="J227" s="94"/>
      <c r="K227" s="112" t="s">
        <v>456</v>
      </c>
      <c r="L227" s="94" t="s">
        <v>66</v>
      </c>
      <c r="M227" s="113"/>
      <c r="N227" s="113"/>
      <c r="O227" s="94"/>
      <c r="P227" s="113"/>
      <c r="Q227" s="113"/>
      <c r="R227" s="113"/>
      <c r="S227" s="113"/>
      <c r="T227" s="113"/>
      <c r="U227" s="113"/>
      <c r="V227" s="113"/>
      <c r="W227" s="113"/>
      <c r="X227" s="113"/>
    </row>
    <row r="228" ht="84" spans="1:24">
      <c r="A228" s="85">
        <v>130</v>
      </c>
      <c r="B228" s="86" t="s">
        <v>457</v>
      </c>
      <c r="C228" s="85" t="s">
        <v>458</v>
      </c>
      <c r="D228" s="87">
        <v>75.44</v>
      </c>
      <c r="E228" s="87"/>
      <c r="F228" s="87">
        <v>75.44</v>
      </c>
      <c r="G228" s="94" t="s">
        <v>459</v>
      </c>
      <c r="H228" s="94" t="s">
        <v>105</v>
      </c>
      <c r="I228" s="94"/>
      <c r="J228" s="94"/>
      <c r="K228" s="112" t="s">
        <v>460</v>
      </c>
      <c r="L228" s="94" t="s">
        <v>66</v>
      </c>
      <c r="M228" s="113"/>
      <c r="N228" s="113"/>
      <c r="O228" s="94"/>
      <c r="P228" s="113"/>
      <c r="Q228" s="113"/>
      <c r="R228" s="113"/>
      <c r="S228" s="113"/>
      <c r="T228" s="113"/>
      <c r="U228" s="113"/>
      <c r="V228" s="113"/>
      <c r="W228" s="113"/>
      <c r="X228" s="113"/>
    </row>
    <row r="229" ht="30" customHeight="1" spans="1:24">
      <c r="A229" s="85">
        <v>131</v>
      </c>
      <c r="B229" s="86" t="s">
        <v>461</v>
      </c>
      <c r="C229" s="85" t="s">
        <v>131</v>
      </c>
      <c r="D229" s="87">
        <v>0.07</v>
      </c>
      <c r="E229" s="87"/>
      <c r="F229" s="87">
        <v>0.07</v>
      </c>
      <c r="G229" s="94" t="s">
        <v>270</v>
      </c>
      <c r="H229" s="88" t="s">
        <v>76</v>
      </c>
      <c r="I229" s="85"/>
      <c r="J229" s="94"/>
      <c r="K229" s="112" t="s">
        <v>462</v>
      </c>
      <c r="L229" s="94" t="s">
        <v>112</v>
      </c>
      <c r="M229" s="113"/>
      <c r="N229" s="113"/>
      <c r="O229" s="94"/>
      <c r="P229" s="113"/>
      <c r="Q229" s="113"/>
      <c r="R229" s="113"/>
      <c r="S229" s="113"/>
      <c r="T229" s="113"/>
      <c r="U229" s="113"/>
      <c r="V229" s="113"/>
      <c r="W229" s="113"/>
      <c r="X229" s="113"/>
    </row>
    <row r="230" ht="30" customHeight="1" spans="1:24">
      <c r="A230" s="85">
        <v>132</v>
      </c>
      <c r="B230" s="86" t="s">
        <v>463</v>
      </c>
      <c r="C230" s="85" t="s">
        <v>131</v>
      </c>
      <c r="D230" s="87">
        <v>42.58</v>
      </c>
      <c r="E230" s="87"/>
      <c r="F230" s="87">
        <v>42.58</v>
      </c>
      <c r="G230" s="88" t="s">
        <v>464</v>
      </c>
      <c r="H230" s="88" t="s">
        <v>56</v>
      </c>
      <c r="I230" s="85"/>
      <c r="J230" s="94"/>
      <c r="K230" s="112" t="s">
        <v>83</v>
      </c>
      <c r="L230" s="94" t="s">
        <v>112</v>
      </c>
      <c r="M230" s="113"/>
      <c r="N230" s="113"/>
      <c r="O230" s="94"/>
      <c r="P230" s="113"/>
      <c r="Q230" s="113"/>
      <c r="R230" s="113"/>
      <c r="S230" s="113"/>
      <c r="T230" s="113"/>
      <c r="U230" s="113"/>
      <c r="V230" s="113"/>
      <c r="W230" s="113"/>
      <c r="X230" s="113"/>
    </row>
    <row r="231" ht="30" customHeight="1" spans="1:24">
      <c r="A231" s="85">
        <v>133</v>
      </c>
      <c r="B231" s="86" t="s">
        <v>465</v>
      </c>
      <c r="C231" s="85" t="s">
        <v>131</v>
      </c>
      <c r="D231" s="87">
        <v>36.45</v>
      </c>
      <c r="E231" s="87"/>
      <c r="F231" s="87">
        <v>36.45</v>
      </c>
      <c r="G231" s="94" t="s">
        <v>466</v>
      </c>
      <c r="H231" s="94" t="s">
        <v>73</v>
      </c>
      <c r="I231" s="85"/>
      <c r="J231" s="94"/>
      <c r="K231" s="112" t="s">
        <v>83</v>
      </c>
      <c r="L231" s="94" t="s">
        <v>112</v>
      </c>
      <c r="M231" s="113"/>
      <c r="N231" s="113"/>
      <c r="O231" s="94"/>
      <c r="P231" s="113"/>
      <c r="Q231" s="113"/>
      <c r="R231" s="113"/>
      <c r="S231" s="113"/>
      <c r="T231" s="113"/>
      <c r="U231" s="113"/>
      <c r="V231" s="113"/>
      <c r="W231" s="113"/>
      <c r="X231" s="113"/>
    </row>
    <row r="232" ht="39.9" customHeight="1" spans="1:24">
      <c r="A232" s="85">
        <v>134</v>
      </c>
      <c r="B232" s="86" t="s">
        <v>467</v>
      </c>
      <c r="C232" s="85" t="s">
        <v>131</v>
      </c>
      <c r="D232" s="87">
        <v>34.97</v>
      </c>
      <c r="E232" s="87"/>
      <c r="F232" s="87">
        <v>34.97</v>
      </c>
      <c r="G232" s="94" t="s">
        <v>468</v>
      </c>
      <c r="H232" s="128" t="s">
        <v>168</v>
      </c>
      <c r="I232" s="85"/>
      <c r="J232" s="94"/>
      <c r="K232" s="112" t="s">
        <v>83</v>
      </c>
      <c r="L232" s="94" t="s">
        <v>112</v>
      </c>
      <c r="M232" s="113"/>
      <c r="N232" s="113"/>
      <c r="O232" s="94"/>
      <c r="P232" s="113"/>
      <c r="Q232" s="113"/>
      <c r="R232" s="113"/>
      <c r="S232" s="113"/>
      <c r="T232" s="113"/>
      <c r="U232" s="113"/>
      <c r="V232" s="113"/>
      <c r="W232" s="113"/>
      <c r="X232" s="113"/>
    </row>
    <row r="233" ht="40.2" customHeight="1" spans="1:24">
      <c r="A233" s="85">
        <v>135</v>
      </c>
      <c r="B233" s="86" t="s">
        <v>469</v>
      </c>
      <c r="C233" s="85" t="s">
        <v>131</v>
      </c>
      <c r="D233" s="87">
        <v>26.54</v>
      </c>
      <c r="E233" s="87"/>
      <c r="F233" s="87">
        <v>26.54</v>
      </c>
      <c r="G233" s="94" t="s">
        <v>470</v>
      </c>
      <c r="H233" s="88" t="s">
        <v>76</v>
      </c>
      <c r="I233" s="85"/>
      <c r="J233" s="94"/>
      <c r="K233" s="112" t="s">
        <v>83</v>
      </c>
      <c r="L233" s="94" t="s">
        <v>112</v>
      </c>
      <c r="M233" s="113"/>
      <c r="N233" s="113"/>
      <c r="O233" s="94"/>
      <c r="P233" s="113"/>
      <c r="Q233" s="113"/>
      <c r="R233" s="113"/>
      <c r="S233" s="113"/>
      <c r="T233" s="113"/>
      <c r="U233" s="113"/>
      <c r="V233" s="113"/>
      <c r="W233" s="113"/>
      <c r="X233" s="113"/>
    </row>
    <row r="234" ht="39.9" customHeight="1" spans="1:24">
      <c r="A234" s="85">
        <v>136</v>
      </c>
      <c r="B234" s="86" t="s">
        <v>471</v>
      </c>
      <c r="C234" s="85" t="s">
        <v>131</v>
      </c>
      <c r="D234" s="87">
        <v>43.3</v>
      </c>
      <c r="E234" s="87"/>
      <c r="F234" s="87">
        <v>43.3</v>
      </c>
      <c r="G234" s="94" t="s">
        <v>472</v>
      </c>
      <c r="H234" s="94" t="s">
        <v>70</v>
      </c>
      <c r="I234" s="85"/>
      <c r="J234" s="94"/>
      <c r="K234" s="112" t="s">
        <v>83</v>
      </c>
      <c r="L234" s="94" t="s">
        <v>112</v>
      </c>
      <c r="M234" s="113"/>
      <c r="N234" s="113"/>
      <c r="O234" s="94"/>
      <c r="P234" s="113"/>
      <c r="Q234" s="113"/>
      <c r="R234" s="113"/>
      <c r="S234" s="113"/>
      <c r="T234" s="113"/>
      <c r="U234" s="113"/>
      <c r="V234" s="113"/>
      <c r="W234" s="113"/>
      <c r="X234" s="113"/>
    </row>
    <row r="235" ht="30" customHeight="1" spans="1:24">
      <c r="A235" s="85">
        <v>137</v>
      </c>
      <c r="B235" s="86" t="s">
        <v>473</v>
      </c>
      <c r="C235" s="85" t="s">
        <v>131</v>
      </c>
      <c r="D235" s="87">
        <v>39.88</v>
      </c>
      <c r="E235" s="87"/>
      <c r="F235" s="87">
        <v>39.88</v>
      </c>
      <c r="G235" s="94" t="s">
        <v>474</v>
      </c>
      <c r="H235" s="94" t="s">
        <v>105</v>
      </c>
      <c r="I235" s="85"/>
      <c r="J235" s="94"/>
      <c r="K235" s="112" t="s">
        <v>83</v>
      </c>
      <c r="L235" s="94" t="s">
        <v>112</v>
      </c>
      <c r="M235" s="113"/>
      <c r="N235" s="113"/>
      <c r="O235" s="94"/>
      <c r="P235" s="113"/>
      <c r="Q235" s="113"/>
      <c r="R235" s="113"/>
      <c r="S235" s="113"/>
      <c r="T235" s="113"/>
      <c r="U235" s="113"/>
      <c r="V235" s="113"/>
      <c r="W235" s="113"/>
      <c r="X235" s="113"/>
    </row>
    <row r="236" ht="29.55" customHeight="1" spans="1:24">
      <c r="A236" s="85">
        <v>138</v>
      </c>
      <c r="B236" s="86" t="s">
        <v>475</v>
      </c>
      <c r="C236" s="85" t="s">
        <v>131</v>
      </c>
      <c r="D236" s="87">
        <v>50</v>
      </c>
      <c r="E236" s="87"/>
      <c r="F236" s="87">
        <v>50</v>
      </c>
      <c r="G236" s="94" t="s">
        <v>476</v>
      </c>
      <c r="H236" s="94" t="s">
        <v>477</v>
      </c>
      <c r="I236" s="85"/>
      <c r="J236" s="94"/>
      <c r="K236" s="112" t="s">
        <v>462</v>
      </c>
      <c r="L236" s="94" t="s">
        <v>112</v>
      </c>
      <c r="M236" s="113"/>
      <c r="N236" s="113"/>
      <c r="O236" s="94"/>
      <c r="P236" s="116"/>
      <c r="Q236" s="116"/>
      <c r="R236" s="113"/>
      <c r="S236" s="113"/>
      <c r="T236" s="113"/>
      <c r="U236" s="113"/>
      <c r="V236" s="113"/>
      <c r="W236" s="113"/>
      <c r="X236" s="113"/>
    </row>
    <row r="237" s="51" customFormat="1" ht="29.55" customHeight="1" spans="1:24">
      <c r="A237" s="95"/>
      <c r="B237" s="96" t="s">
        <v>189</v>
      </c>
      <c r="C237" s="95" t="s">
        <v>131</v>
      </c>
      <c r="D237" s="98">
        <v>8</v>
      </c>
      <c r="E237" s="98"/>
      <c r="F237" s="98">
        <v>8</v>
      </c>
      <c r="G237" s="100" t="s">
        <v>478</v>
      </c>
      <c r="H237" s="100" t="s">
        <v>56</v>
      </c>
      <c r="I237" s="95"/>
      <c r="J237" s="100"/>
      <c r="K237" s="117"/>
      <c r="L237" s="100"/>
      <c r="M237" s="116"/>
      <c r="N237" s="116"/>
      <c r="O237" s="100"/>
      <c r="P237" s="116"/>
      <c r="Q237" s="116"/>
      <c r="R237" s="116"/>
      <c r="S237" s="116"/>
      <c r="T237" s="116"/>
      <c r="U237" s="116"/>
      <c r="V237" s="116"/>
      <c r="W237" s="116"/>
      <c r="X237" s="116"/>
    </row>
    <row r="238" s="51" customFormat="1" ht="29.55" customHeight="1" spans="1:24">
      <c r="A238" s="95"/>
      <c r="B238" s="96" t="s">
        <v>71</v>
      </c>
      <c r="C238" s="95" t="s">
        <v>131</v>
      </c>
      <c r="D238" s="98">
        <v>8.5</v>
      </c>
      <c r="E238" s="98"/>
      <c r="F238" s="98">
        <v>8.5</v>
      </c>
      <c r="G238" s="100" t="s">
        <v>479</v>
      </c>
      <c r="H238" s="100" t="s">
        <v>73</v>
      </c>
      <c r="I238" s="95"/>
      <c r="J238" s="100"/>
      <c r="K238" s="117"/>
      <c r="L238" s="100"/>
      <c r="M238" s="116"/>
      <c r="N238" s="116"/>
      <c r="O238" s="100"/>
      <c r="P238" s="116"/>
      <c r="Q238" s="116"/>
      <c r="R238" s="116"/>
      <c r="S238" s="116"/>
      <c r="T238" s="116"/>
      <c r="U238" s="116"/>
      <c r="V238" s="116"/>
      <c r="W238" s="116"/>
      <c r="X238" s="116"/>
    </row>
    <row r="239" s="51" customFormat="1" ht="29.55" customHeight="1" spans="1:24">
      <c r="A239" s="95"/>
      <c r="B239" s="96" t="s">
        <v>166</v>
      </c>
      <c r="C239" s="95" t="s">
        <v>131</v>
      </c>
      <c r="D239" s="98">
        <v>8.5</v>
      </c>
      <c r="E239" s="98"/>
      <c r="F239" s="98">
        <v>8.5</v>
      </c>
      <c r="G239" s="100" t="s">
        <v>480</v>
      </c>
      <c r="H239" s="100" t="s">
        <v>168</v>
      </c>
      <c r="I239" s="95"/>
      <c r="J239" s="100"/>
      <c r="K239" s="117"/>
      <c r="L239" s="100"/>
      <c r="M239" s="116"/>
      <c r="N239" s="116"/>
      <c r="O239" s="100"/>
      <c r="P239" s="116"/>
      <c r="Q239" s="116"/>
      <c r="R239" s="116"/>
      <c r="S239" s="116"/>
      <c r="T239" s="116"/>
      <c r="U239" s="116"/>
      <c r="V239" s="116"/>
      <c r="W239" s="116"/>
      <c r="X239" s="116"/>
    </row>
    <row r="240" s="51" customFormat="1" ht="29.55" customHeight="1" spans="1:24">
      <c r="A240" s="95"/>
      <c r="B240" s="96" t="s">
        <v>74</v>
      </c>
      <c r="C240" s="95" t="s">
        <v>131</v>
      </c>
      <c r="D240" s="98">
        <v>8.5</v>
      </c>
      <c r="E240" s="98"/>
      <c r="F240" s="98">
        <v>8.5</v>
      </c>
      <c r="G240" s="100" t="s">
        <v>481</v>
      </c>
      <c r="H240" s="100" t="s">
        <v>76</v>
      </c>
      <c r="I240" s="95"/>
      <c r="J240" s="100"/>
      <c r="K240" s="117"/>
      <c r="L240" s="100"/>
      <c r="M240" s="116"/>
      <c r="N240" s="116"/>
      <c r="O240" s="100"/>
      <c r="P240" s="116"/>
      <c r="Q240" s="116"/>
      <c r="R240" s="116"/>
      <c r="S240" s="116"/>
      <c r="T240" s="116"/>
      <c r="U240" s="116"/>
      <c r="V240" s="116"/>
      <c r="W240" s="116"/>
      <c r="X240" s="116"/>
    </row>
    <row r="241" s="51" customFormat="1" ht="29.55" customHeight="1" spans="1:24">
      <c r="A241" s="95"/>
      <c r="B241" s="96" t="s">
        <v>68</v>
      </c>
      <c r="C241" s="95" t="s">
        <v>131</v>
      </c>
      <c r="D241" s="98">
        <v>8.5</v>
      </c>
      <c r="E241" s="98"/>
      <c r="F241" s="98">
        <v>8.5</v>
      </c>
      <c r="G241" s="100" t="s">
        <v>482</v>
      </c>
      <c r="H241" s="100" t="s">
        <v>70</v>
      </c>
      <c r="I241" s="95"/>
      <c r="J241" s="100"/>
      <c r="K241" s="117"/>
      <c r="L241" s="100"/>
      <c r="M241" s="116"/>
      <c r="N241" s="116"/>
      <c r="O241" s="100"/>
      <c r="P241" s="116"/>
      <c r="Q241" s="116"/>
      <c r="R241" s="116"/>
      <c r="S241" s="116"/>
      <c r="T241" s="116"/>
      <c r="U241" s="116"/>
      <c r="V241" s="116"/>
      <c r="W241" s="116"/>
      <c r="X241" s="116"/>
    </row>
    <row r="242" s="51" customFormat="1" ht="29.55" customHeight="1" spans="1:24">
      <c r="A242" s="95"/>
      <c r="B242" s="96" t="s">
        <v>103</v>
      </c>
      <c r="C242" s="95" t="s">
        <v>131</v>
      </c>
      <c r="D242" s="98">
        <v>8</v>
      </c>
      <c r="E242" s="98"/>
      <c r="F242" s="98">
        <v>8</v>
      </c>
      <c r="G242" s="100" t="s">
        <v>483</v>
      </c>
      <c r="H242" s="100" t="s">
        <v>105</v>
      </c>
      <c r="I242" s="95"/>
      <c r="J242" s="100"/>
      <c r="K242" s="117"/>
      <c r="L242" s="100"/>
      <c r="M242" s="116"/>
      <c r="N242" s="116"/>
      <c r="O242" s="100"/>
      <c r="P242" s="113"/>
      <c r="Q242" s="113"/>
      <c r="R242" s="116"/>
      <c r="S242" s="116"/>
      <c r="T242" s="116"/>
      <c r="U242" s="116"/>
      <c r="V242" s="116"/>
      <c r="W242" s="116"/>
      <c r="X242" s="116"/>
    </row>
    <row r="243" ht="18.9" customHeight="1" spans="1:24">
      <c r="A243" s="89" t="s">
        <v>195</v>
      </c>
      <c r="B243" s="90" t="s">
        <v>484</v>
      </c>
      <c r="C243" s="85"/>
      <c r="D243" s="87"/>
      <c r="E243" s="87"/>
      <c r="F243" s="87"/>
      <c r="G243" s="88"/>
      <c r="H243" s="88"/>
      <c r="I243" s="85"/>
      <c r="J243" s="94"/>
      <c r="K243" s="112"/>
      <c r="L243" s="94"/>
      <c r="M243" s="113"/>
      <c r="N243" s="113"/>
      <c r="O243" s="94"/>
      <c r="P243" s="113"/>
      <c r="Q243" s="113"/>
      <c r="R243" s="113"/>
      <c r="S243" s="113"/>
      <c r="T243" s="113"/>
      <c r="U243" s="113"/>
      <c r="V243" s="113"/>
      <c r="W243" s="113"/>
      <c r="X243" s="113"/>
    </row>
    <row r="244" ht="30" customHeight="1" spans="1:24">
      <c r="A244" s="85">
        <v>139</v>
      </c>
      <c r="B244" s="86" t="s">
        <v>485</v>
      </c>
      <c r="C244" s="85" t="s">
        <v>486</v>
      </c>
      <c r="D244" s="87">
        <f>E244+F244</f>
        <v>3</v>
      </c>
      <c r="E244" s="87"/>
      <c r="F244" s="127">
        <v>3</v>
      </c>
      <c r="G244" s="128" t="s">
        <v>487</v>
      </c>
      <c r="H244" s="88" t="s">
        <v>82</v>
      </c>
      <c r="I244" s="85">
        <v>20</v>
      </c>
      <c r="J244" s="94"/>
      <c r="K244" s="112" t="s">
        <v>83</v>
      </c>
      <c r="L244" s="94" t="s">
        <v>112</v>
      </c>
      <c r="M244" s="113"/>
      <c r="N244" s="113"/>
      <c r="O244" s="94"/>
      <c r="P244" s="113"/>
      <c r="Q244" s="113"/>
      <c r="R244" s="113"/>
      <c r="S244" s="113"/>
      <c r="T244" s="113"/>
      <c r="U244" s="113"/>
      <c r="V244" s="113"/>
      <c r="W244" s="113"/>
      <c r="X244" s="113"/>
    </row>
    <row r="245" ht="30" customHeight="1" spans="1:24">
      <c r="A245" s="85">
        <v>140</v>
      </c>
      <c r="B245" s="86" t="s">
        <v>488</v>
      </c>
      <c r="C245" s="85" t="s">
        <v>486</v>
      </c>
      <c r="D245" s="87">
        <f>E245+F245</f>
        <v>2.5</v>
      </c>
      <c r="E245" s="87"/>
      <c r="F245" s="87">
        <v>2.5</v>
      </c>
      <c r="G245" s="94" t="s">
        <v>159</v>
      </c>
      <c r="H245" s="94" t="s">
        <v>73</v>
      </c>
      <c r="I245" s="85"/>
      <c r="J245" s="94"/>
      <c r="K245" s="112" t="s">
        <v>83</v>
      </c>
      <c r="L245" s="94" t="s">
        <v>112</v>
      </c>
      <c r="M245" s="113">
        <v>2017</v>
      </c>
      <c r="N245" s="113"/>
      <c r="O245" s="94"/>
      <c r="P245" s="113"/>
      <c r="Q245" s="113"/>
      <c r="R245" s="113"/>
      <c r="S245" s="113"/>
      <c r="T245" s="113"/>
      <c r="U245" s="113"/>
      <c r="V245" s="113"/>
      <c r="W245" s="113"/>
      <c r="X245" s="113"/>
    </row>
    <row r="246" ht="36" spans="1:24">
      <c r="A246" s="85">
        <v>141</v>
      </c>
      <c r="B246" s="86" t="s">
        <v>489</v>
      </c>
      <c r="C246" s="85" t="s">
        <v>486</v>
      </c>
      <c r="D246" s="87">
        <v>0.96</v>
      </c>
      <c r="E246" s="87"/>
      <c r="F246" s="87">
        <v>0.96</v>
      </c>
      <c r="G246" s="94" t="s">
        <v>190</v>
      </c>
      <c r="H246" s="94" t="s">
        <v>297</v>
      </c>
      <c r="I246" s="85">
        <v>24</v>
      </c>
      <c r="J246" s="94">
        <v>255</v>
      </c>
      <c r="K246" s="112" t="s">
        <v>490</v>
      </c>
      <c r="L246" s="94" t="s">
        <v>66</v>
      </c>
      <c r="M246" s="113"/>
      <c r="N246" s="113"/>
      <c r="O246" s="94"/>
      <c r="P246" s="113"/>
      <c r="Q246" s="113"/>
      <c r="R246" s="113"/>
      <c r="S246" s="113"/>
      <c r="T246" s="113"/>
      <c r="U246" s="113"/>
      <c r="V246" s="113"/>
      <c r="W246" s="113"/>
      <c r="X246" s="113"/>
    </row>
    <row r="247" ht="36" spans="1:24">
      <c r="A247" s="85">
        <v>142</v>
      </c>
      <c r="B247" s="86" t="s">
        <v>491</v>
      </c>
      <c r="C247" s="85" t="s">
        <v>492</v>
      </c>
      <c r="D247" s="87">
        <v>1.53</v>
      </c>
      <c r="E247" s="87"/>
      <c r="F247" s="87">
        <v>1.53</v>
      </c>
      <c r="G247" s="94" t="s">
        <v>190</v>
      </c>
      <c r="H247" s="94" t="s">
        <v>297</v>
      </c>
      <c r="I247" s="85">
        <v>23</v>
      </c>
      <c r="J247" s="94" t="s">
        <v>493</v>
      </c>
      <c r="K247" s="112" t="s">
        <v>211</v>
      </c>
      <c r="L247" s="94" t="s">
        <v>66</v>
      </c>
      <c r="M247" s="113"/>
      <c r="N247" s="113"/>
      <c r="O247" s="94"/>
      <c r="P247" s="113"/>
      <c r="Q247" s="113"/>
      <c r="R247" s="113"/>
      <c r="S247" s="113"/>
      <c r="T247" s="113"/>
      <c r="U247" s="113"/>
      <c r="V247" s="113"/>
      <c r="W247" s="113"/>
      <c r="X247" s="113"/>
    </row>
    <row r="248" ht="30" customHeight="1" spans="1:24">
      <c r="A248" s="85">
        <v>143</v>
      </c>
      <c r="B248" s="86" t="s">
        <v>494</v>
      </c>
      <c r="C248" s="85" t="s">
        <v>486</v>
      </c>
      <c r="D248" s="87">
        <v>2.74</v>
      </c>
      <c r="E248" s="87"/>
      <c r="F248" s="87">
        <v>2.74</v>
      </c>
      <c r="G248" s="94" t="s">
        <v>159</v>
      </c>
      <c r="H248" s="94" t="s">
        <v>111</v>
      </c>
      <c r="I248" s="85" t="s">
        <v>495</v>
      </c>
      <c r="J248" s="94" t="s">
        <v>496</v>
      </c>
      <c r="K248" s="112" t="s">
        <v>497</v>
      </c>
      <c r="L248" s="94" t="s">
        <v>66</v>
      </c>
      <c r="M248" s="113"/>
      <c r="N248" s="113"/>
      <c r="O248" s="94"/>
      <c r="P248" s="113"/>
      <c r="Q248" s="113"/>
      <c r="R248" s="113"/>
      <c r="S248" s="113"/>
      <c r="T248" s="113"/>
      <c r="U248" s="113"/>
      <c r="V248" s="113"/>
      <c r="W248" s="113"/>
      <c r="X248" s="113"/>
    </row>
    <row r="249" ht="19.5" customHeight="1" spans="1:24">
      <c r="A249" s="85">
        <v>144</v>
      </c>
      <c r="B249" s="103" t="s">
        <v>498</v>
      </c>
      <c r="C249" s="85" t="s">
        <v>486</v>
      </c>
      <c r="D249" s="87">
        <v>5.68</v>
      </c>
      <c r="E249" s="87"/>
      <c r="F249" s="87">
        <v>5.68</v>
      </c>
      <c r="G249" s="88" t="s">
        <v>55</v>
      </c>
      <c r="H249" s="88" t="s">
        <v>297</v>
      </c>
      <c r="I249" s="85" t="s">
        <v>499</v>
      </c>
      <c r="J249" s="94"/>
      <c r="K249" s="112" t="s">
        <v>408</v>
      </c>
      <c r="L249" s="94"/>
      <c r="M249" s="94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</row>
    <row r="250" ht="20.1" customHeight="1" spans="1:24">
      <c r="A250" s="89" t="s">
        <v>195</v>
      </c>
      <c r="B250" s="90" t="s">
        <v>500</v>
      </c>
      <c r="C250" s="85"/>
      <c r="D250" s="87"/>
      <c r="E250" s="87"/>
      <c r="F250" s="87"/>
      <c r="G250" s="94"/>
      <c r="H250" s="94"/>
      <c r="I250" s="85"/>
      <c r="J250" s="94"/>
      <c r="K250" s="94"/>
      <c r="L250" s="94"/>
      <c r="M250" s="113"/>
      <c r="N250" s="113"/>
      <c r="O250" s="94"/>
      <c r="P250" s="113"/>
      <c r="Q250" s="113"/>
      <c r="R250" s="113"/>
      <c r="S250" s="113"/>
      <c r="T250" s="113"/>
      <c r="U250" s="113"/>
      <c r="V250" s="113"/>
      <c r="W250" s="113"/>
      <c r="X250" s="113"/>
    </row>
    <row r="251" ht="20.1" customHeight="1" spans="1:24">
      <c r="A251" s="85">
        <v>145</v>
      </c>
      <c r="B251" s="86" t="s">
        <v>501</v>
      </c>
      <c r="C251" s="85" t="s">
        <v>190</v>
      </c>
      <c r="D251" s="98">
        <f>+SUM(D252:D260)</f>
        <v>48</v>
      </c>
      <c r="E251" s="87"/>
      <c r="F251" s="98">
        <f>+SUM(F252:F260)</f>
        <v>48</v>
      </c>
      <c r="G251" s="100" t="s">
        <v>502</v>
      </c>
      <c r="H251" s="94" t="s">
        <v>355</v>
      </c>
      <c r="I251" s="85"/>
      <c r="J251" s="94"/>
      <c r="K251" s="112" t="s">
        <v>176</v>
      </c>
      <c r="L251" s="94" t="s">
        <v>58</v>
      </c>
      <c r="M251" s="113"/>
      <c r="N251" s="113"/>
      <c r="O251" s="94"/>
      <c r="P251" s="116"/>
      <c r="Q251" s="116"/>
      <c r="R251" s="113"/>
      <c r="S251" s="113"/>
      <c r="T251" s="113"/>
      <c r="U251" s="113"/>
      <c r="V251" s="113"/>
      <c r="W251" s="113"/>
      <c r="X251" s="113"/>
    </row>
    <row r="252" s="51" customFormat="1" ht="20.1" customHeight="1" spans="1:24">
      <c r="A252" s="95"/>
      <c r="B252" s="96" t="s">
        <v>501</v>
      </c>
      <c r="C252" s="95" t="s">
        <v>190</v>
      </c>
      <c r="D252" s="98">
        <v>4</v>
      </c>
      <c r="E252" s="98"/>
      <c r="F252" s="98">
        <v>4</v>
      </c>
      <c r="G252" s="100" t="s">
        <v>503</v>
      </c>
      <c r="H252" s="137" t="s">
        <v>105</v>
      </c>
      <c r="I252" s="95"/>
      <c r="J252" s="100"/>
      <c r="K252" s="100"/>
      <c r="L252" s="100"/>
      <c r="M252" s="116"/>
      <c r="N252" s="116"/>
      <c r="O252" s="100"/>
      <c r="P252" s="116"/>
      <c r="Q252" s="116"/>
      <c r="R252" s="116"/>
      <c r="S252" s="116"/>
      <c r="T252" s="116"/>
      <c r="U252" s="116"/>
      <c r="V252" s="116"/>
      <c r="W252" s="116"/>
      <c r="X252" s="116"/>
    </row>
    <row r="253" s="51" customFormat="1" ht="20.1" customHeight="1" spans="1:24">
      <c r="A253" s="95"/>
      <c r="B253" s="96" t="s">
        <v>501</v>
      </c>
      <c r="C253" s="95" t="s">
        <v>190</v>
      </c>
      <c r="D253" s="98">
        <v>8</v>
      </c>
      <c r="E253" s="98"/>
      <c r="F253" s="98">
        <v>8</v>
      </c>
      <c r="G253" s="100" t="s">
        <v>159</v>
      </c>
      <c r="H253" s="137" t="s">
        <v>76</v>
      </c>
      <c r="I253" s="95"/>
      <c r="J253" s="100"/>
      <c r="K253" s="100"/>
      <c r="L253" s="100"/>
      <c r="M253" s="116"/>
      <c r="N253" s="116"/>
      <c r="O253" s="100"/>
      <c r="P253" s="116"/>
      <c r="Q253" s="116"/>
      <c r="R253" s="116"/>
      <c r="S253" s="116"/>
      <c r="T253" s="116"/>
      <c r="U253" s="116"/>
      <c r="V253" s="116"/>
      <c r="W253" s="116"/>
      <c r="X253" s="116"/>
    </row>
    <row r="254" s="51" customFormat="1" ht="20.1" customHeight="1" spans="1:24">
      <c r="A254" s="95"/>
      <c r="B254" s="96" t="s">
        <v>501</v>
      </c>
      <c r="C254" s="95" t="s">
        <v>190</v>
      </c>
      <c r="D254" s="98">
        <v>6</v>
      </c>
      <c r="E254" s="98"/>
      <c r="F254" s="98">
        <v>6</v>
      </c>
      <c r="G254" s="100" t="s">
        <v>504</v>
      </c>
      <c r="H254" s="137" t="s">
        <v>168</v>
      </c>
      <c r="I254" s="95"/>
      <c r="J254" s="100"/>
      <c r="K254" s="100"/>
      <c r="L254" s="100"/>
      <c r="M254" s="116"/>
      <c r="N254" s="116"/>
      <c r="O254" s="100"/>
      <c r="P254" s="116"/>
      <c r="Q254" s="116"/>
      <c r="R254" s="116"/>
      <c r="S254" s="116"/>
      <c r="T254" s="116"/>
      <c r="U254" s="116"/>
      <c r="V254" s="116"/>
      <c r="W254" s="116"/>
      <c r="X254" s="116"/>
    </row>
    <row r="255" s="51" customFormat="1" ht="20.1" customHeight="1" spans="1:24">
      <c r="A255" s="95"/>
      <c r="B255" s="96" t="s">
        <v>501</v>
      </c>
      <c r="C255" s="95" t="s">
        <v>190</v>
      </c>
      <c r="D255" s="98">
        <v>4</v>
      </c>
      <c r="E255" s="98"/>
      <c r="F255" s="98">
        <v>4</v>
      </c>
      <c r="G255" s="100" t="s">
        <v>505</v>
      </c>
      <c r="H255" s="137" t="s">
        <v>70</v>
      </c>
      <c r="I255" s="95"/>
      <c r="J255" s="100"/>
      <c r="K255" s="100"/>
      <c r="L255" s="100"/>
      <c r="M255" s="116"/>
      <c r="N255" s="116"/>
      <c r="O255" s="100"/>
      <c r="P255" s="116"/>
      <c r="Q255" s="116"/>
      <c r="R255" s="116"/>
      <c r="S255" s="116"/>
      <c r="T255" s="116"/>
      <c r="U255" s="116"/>
      <c r="V255" s="116"/>
      <c r="W255" s="116"/>
      <c r="X255" s="116"/>
    </row>
    <row r="256" s="51" customFormat="1" ht="20.1" customHeight="1" spans="1:24">
      <c r="A256" s="95"/>
      <c r="B256" s="96" t="s">
        <v>501</v>
      </c>
      <c r="C256" s="95" t="s">
        <v>190</v>
      </c>
      <c r="D256" s="98">
        <v>8</v>
      </c>
      <c r="E256" s="98"/>
      <c r="F256" s="98">
        <v>8</v>
      </c>
      <c r="G256" s="100" t="s">
        <v>506</v>
      </c>
      <c r="H256" s="137" t="s">
        <v>73</v>
      </c>
      <c r="I256" s="95"/>
      <c r="J256" s="100"/>
      <c r="K256" s="100"/>
      <c r="L256" s="100"/>
      <c r="M256" s="116"/>
      <c r="N256" s="116"/>
      <c r="O256" s="100"/>
      <c r="P256" s="116"/>
      <c r="Q256" s="116"/>
      <c r="R256" s="116"/>
      <c r="S256" s="116"/>
      <c r="T256" s="116"/>
      <c r="U256" s="116"/>
      <c r="V256" s="116"/>
      <c r="W256" s="116"/>
      <c r="X256" s="116"/>
    </row>
    <row r="257" s="51" customFormat="1" ht="20.1" customHeight="1" spans="1:24">
      <c r="A257" s="95"/>
      <c r="B257" s="96" t="s">
        <v>501</v>
      </c>
      <c r="C257" s="95" t="s">
        <v>190</v>
      </c>
      <c r="D257" s="98">
        <v>8</v>
      </c>
      <c r="E257" s="98"/>
      <c r="F257" s="98">
        <v>8</v>
      </c>
      <c r="G257" s="100" t="s">
        <v>507</v>
      </c>
      <c r="H257" s="137" t="s">
        <v>82</v>
      </c>
      <c r="I257" s="95"/>
      <c r="J257" s="100"/>
      <c r="K257" s="100"/>
      <c r="L257" s="100"/>
      <c r="M257" s="116"/>
      <c r="N257" s="116"/>
      <c r="O257" s="100"/>
      <c r="P257" s="116"/>
      <c r="Q257" s="116"/>
      <c r="R257" s="116"/>
      <c r="S257" s="116"/>
      <c r="T257" s="116"/>
      <c r="U257" s="116"/>
      <c r="V257" s="116"/>
      <c r="W257" s="116"/>
      <c r="X257" s="116"/>
    </row>
    <row r="258" s="51" customFormat="1" ht="20.1" customHeight="1" spans="1:24">
      <c r="A258" s="95"/>
      <c r="B258" s="96" t="s">
        <v>501</v>
      </c>
      <c r="C258" s="95" t="s">
        <v>190</v>
      </c>
      <c r="D258" s="98">
        <v>4</v>
      </c>
      <c r="E258" s="98"/>
      <c r="F258" s="98">
        <v>4</v>
      </c>
      <c r="G258" s="100" t="s">
        <v>505</v>
      </c>
      <c r="H258" s="137" t="s">
        <v>297</v>
      </c>
      <c r="I258" s="95"/>
      <c r="J258" s="100"/>
      <c r="K258" s="100"/>
      <c r="L258" s="100"/>
      <c r="M258" s="116"/>
      <c r="N258" s="116"/>
      <c r="O258" s="100"/>
      <c r="P258" s="116"/>
      <c r="Q258" s="116"/>
      <c r="R258" s="116"/>
      <c r="S258" s="116"/>
      <c r="T258" s="116"/>
      <c r="U258" s="116"/>
      <c r="V258" s="116"/>
      <c r="W258" s="116"/>
      <c r="X258" s="116"/>
    </row>
    <row r="259" s="51" customFormat="1" ht="20.1" customHeight="1" spans="1:24">
      <c r="A259" s="95"/>
      <c r="B259" s="96" t="s">
        <v>501</v>
      </c>
      <c r="C259" s="95" t="s">
        <v>190</v>
      </c>
      <c r="D259" s="98">
        <v>2</v>
      </c>
      <c r="E259" s="98"/>
      <c r="F259" s="98">
        <v>2</v>
      </c>
      <c r="G259" s="100" t="s">
        <v>159</v>
      </c>
      <c r="H259" s="137" t="s">
        <v>111</v>
      </c>
      <c r="I259" s="95"/>
      <c r="J259" s="100"/>
      <c r="K259" s="100"/>
      <c r="L259" s="100"/>
      <c r="M259" s="116"/>
      <c r="N259" s="116"/>
      <c r="O259" s="100"/>
      <c r="P259" s="116"/>
      <c r="Q259" s="116"/>
      <c r="R259" s="116"/>
      <c r="S259" s="116"/>
      <c r="T259" s="116"/>
      <c r="U259" s="116"/>
      <c r="V259" s="116"/>
      <c r="W259" s="116"/>
      <c r="X259" s="116"/>
    </row>
    <row r="260" s="51" customFormat="1" ht="20.1" customHeight="1" spans="1:24">
      <c r="A260" s="95"/>
      <c r="B260" s="96" t="s">
        <v>501</v>
      </c>
      <c r="C260" s="95" t="s">
        <v>190</v>
      </c>
      <c r="D260" s="98">
        <v>4</v>
      </c>
      <c r="E260" s="98"/>
      <c r="F260" s="98">
        <v>4</v>
      </c>
      <c r="G260" s="100" t="s">
        <v>505</v>
      </c>
      <c r="H260" s="137" t="s">
        <v>117</v>
      </c>
      <c r="I260" s="95"/>
      <c r="J260" s="100"/>
      <c r="K260" s="100"/>
      <c r="L260" s="100"/>
      <c r="M260" s="116"/>
      <c r="N260" s="116"/>
      <c r="O260" s="100"/>
      <c r="P260" s="113"/>
      <c r="Q260" s="113"/>
      <c r="R260" s="116"/>
      <c r="S260" s="116"/>
      <c r="T260" s="116"/>
      <c r="U260" s="116"/>
      <c r="V260" s="116"/>
      <c r="W260" s="116"/>
      <c r="X260" s="116"/>
    </row>
    <row r="261" ht="20.1" customHeight="1" spans="1:24">
      <c r="A261" s="85">
        <v>146</v>
      </c>
      <c r="B261" s="86" t="s">
        <v>508</v>
      </c>
      <c r="C261" s="85" t="s">
        <v>55</v>
      </c>
      <c r="D261" s="87">
        <f>+SUM(D262:D271)</f>
        <v>86</v>
      </c>
      <c r="E261" s="87"/>
      <c r="F261" s="87">
        <f>+SUM(F262:F271)</f>
        <v>86</v>
      </c>
      <c r="G261" s="100" t="s">
        <v>509</v>
      </c>
      <c r="H261" s="94" t="s">
        <v>355</v>
      </c>
      <c r="I261" s="85"/>
      <c r="J261" s="94"/>
      <c r="K261" s="112" t="s">
        <v>176</v>
      </c>
      <c r="L261" s="94" t="s">
        <v>58</v>
      </c>
      <c r="M261" s="113"/>
      <c r="N261" s="113"/>
      <c r="O261" s="94"/>
      <c r="P261" s="116"/>
      <c r="Q261" s="116"/>
      <c r="R261" s="113"/>
      <c r="S261" s="113"/>
      <c r="T261" s="113"/>
      <c r="U261" s="113"/>
      <c r="V261" s="113"/>
      <c r="W261" s="113"/>
      <c r="X261" s="113"/>
    </row>
    <row r="262" s="51" customFormat="1" ht="20.1" customHeight="1" spans="1:24">
      <c r="A262" s="95"/>
      <c r="B262" s="96" t="s">
        <v>508</v>
      </c>
      <c r="C262" s="95" t="s">
        <v>55</v>
      </c>
      <c r="D262" s="98">
        <v>7</v>
      </c>
      <c r="E262" s="98"/>
      <c r="F262" s="98">
        <v>7</v>
      </c>
      <c r="G262" s="100" t="s">
        <v>159</v>
      </c>
      <c r="H262" s="137" t="s">
        <v>105</v>
      </c>
      <c r="I262" s="95"/>
      <c r="J262" s="100"/>
      <c r="K262" s="100"/>
      <c r="L262" s="100"/>
      <c r="M262" s="116"/>
      <c r="N262" s="116"/>
      <c r="O262" s="100"/>
      <c r="P262" s="116"/>
      <c r="Q262" s="116"/>
      <c r="R262" s="116"/>
      <c r="S262" s="116"/>
      <c r="T262" s="116"/>
      <c r="U262" s="116"/>
      <c r="V262" s="116"/>
      <c r="W262" s="116"/>
      <c r="X262" s="116"/>
    </row>
    <row r="263" s="51" customFormat="1" ht="20.1" customHeight="1" spans="1:24">
      <c r="A263" s="95"/>
      <c r="B263" s="96" t="s">
        <v>508</v>
      </c>
      <c r="C263" s="95" t="s">
        <v>55</v>
      </c>
      <c r="D263" s="98">
        <v>19</v>
      </c>
      <c r="E263" s="98"/>
      <c r="F263" s="98">
        <v>19</v>
      </c>
      <c r="G263" s="100" t="s">
        <v>510</v>
      </c>
      <c r="H263" s="137" t="s">
        <v>76</v>
      </c>
      <c r="I263" s="95"/>
      <c r="J263" s="100"/>
      <c r="K263" s="100"/>
      <c r="L263" s="100"/>
      <c r="M263" s="116"/>
      <c r="N263" s="116"/>
      <c r="O263" s="100"/>
      <c r="P263" s="116"/>
      <c r="Q263" s="116"/>
      <c r="R263" s="116"/>
      <c r="S263" s="116"/>
      <c r="T263" s="116"/>
      <c r="U263" s="116"/>
      <c r="V263" s="116"/>
      <c r="W263" s="116"/>
      <c r="X263" s="116"/>
    </row>
    <row r="264" s="51" customFormat="1" ht="20.1" customHeight="1" spans="1:24">
      <c r="A264" s="95"/>
      <c r="B264" s="96" t="s">
        <v>508</v>
      </c>
      <c r="C264" s="95" t="s">
        <v>55</v>
      </c>
      <c r="D264" s="98">
        <v>12</v>
      </c>
      <c r="E264" s="98"/>
      <c r="F264" s="98">
        <v>12</v>
      </c>
      <c r="G264" s="100" t="s">
        <v>511</v>
      </c>
      <c r="H264" s="137" t="s">
        <v>168</v>
      </c>
      <c r="I264" s="95"/>
      <c r="J264" s="100"/>
      <c r="K264" s="100"/>
      <c r="L264" s="100"/>
      <c r="M264" s="116"/>
      <c r="N264" s="116"/>
      <c r="O264" s="100"/>
      <c r="P264" s="116"/>
      <c r="Q264" s="116"/>
      <c r="R264" s="116"/>
      <c r="S264" s="116"/>
      <c r="T264" s="116"/>
      <c r="U264" s="116"/>
      <c r="V264" s="116"/>
      <c r="W264" s="116"/>
      <c r="X264" s="116"/>
    </row>
    <row r="265" s="51" customFormat="1" ht="20.1" customHeight="1" spans="1:24">
      <c r="A265" s="95"/>
      <c r="B265" s="96" t="s">
        <v>508</v>
      </c>
      <c r="C265" s="95" t="s">
        <v>55</v>
      </c>
      <c r="D265" s="98">
        <v>5</v>
      </c>
      <c r="E265" s="98"/>
      <c r="F265" s="98">
        <v>5</v>
      </c>
      <c r="G265" s="100" t="s">
        <v>512</v>
      </c>
      <c r="H265" s="137" t="s">
        <v>70</v>
      </c>
      <c r="I265" s="95"/>
      <c r="J265" s="100"/>
      <c r="K265" s="100"/>
      <c r="L265" s="100"/>
      <c r="M265" s="116"/>
      <c r="N265" s="116"/>
      <c r="O265" s="100"/>
      <c r="P265" s="116"/>
      <c r="Q265" s="116"/>
      <c r="R265" s="116"/>
      <c r="S265" s="116"/>
      <c r="T265" s="116"/>
      <c r="U265" s="116"/>
      <c r="V265" s="116"/>
      <c r="W265" s="116"/>
      <c r="X265" s="116"/>
    </row>
    <row r="266" s="51" customFormat="1" ht="20.1" customHeight="1" spans="1:24">
      <c r="A266" s="95"/>
      <c r="B266" s="96" t="s">
        <v>508</v>
      </c>
      <c r="C266" s="95" t="s">
        <v>55</v>
      </c>
      <c r="D266" s="98">
        <v>13</v>
      </c>
      <c r="E266" s="98"/>
      <c r="F266" s="98">
        <v>13</v>
      </c>
      <c r="G266" s="100" t="s">
        <v>513</v>
      </c>
      <c r="H266" s="137" t="s">
        <v>73</v>
      </c>
      <c r="I266" s="95"/>
      <c r="J266" s="100"/>
      <c r="K266" s="100"/>
      <c r="L266" s="100"/>
      <c r="M266" s="116"/>
      <c r="N266" s="116"/>
      <c r="O266" s="100"/>
      <c r="P266" s="116"/>
      <c r="Q266" s="116"/>
      <c r="R266" s="116"/>
      <c r="S266" s="116"/>
      <c r="T266" s="116"/>
      <c r="U266" s="116"/>
      <c r="V266" s="116"/>
      <c r="W266" s="116"/>
      <c r="X266" s="116"/>
    </row>
    <row r="267" s="51" customFormat="1" ht="20.1" customHeight="1" spans="1:24">
      <c r="A267" s="95"/>
      <c r="B267" s="96" t="s">
        <v>508</v>
      </c>
      <c r="C267" s="95" t="s">
        <v>55</v>
      </c>
      <c r="D267" s="98">
        <v>4</v>
      </c>
      <c r="E267" s="98"/>
      <c r="F267" s="98">
        <v>4</v>
      </c>
      <c r="G267" s="100" t="s">
        <v>514</v>
      </c>
      <c r="H267" s="137" t="s">
        <v>56</v>
      </c>
      <c r="I267" s="95"/>
      <c r="J267" s="100"/>
      <c r="K267" s="100"/>
      <c r="L267" s="100"/>
      <c r="M267" s="116"/>
      <c r="N267" s="116"/>
      <c r="O267" s="100"/>
      <c r="P267" s="116"/>
      <c r="Q267" s="116"/>
      <c r="R267" s="116"/>
      <c r="S267" s="116"/>
      <c r="T267" s="116"/>
      <c r="U267" s="116"/>
      <c r="V267" s="116"/>
      <c r="W267" s="116"/>
      <c r="X267" s="116"/>
    </row>
    <row r="268" s="51" customFormat="1" ht="20.1" customHeight="1" spans="1:24">
      <c r="A268" s="95"/>
      <c r="B268" s="96" t="s">
        <v>508</v>
      </c>
      <c r="C268" s="95" t="s">
        <v>55</v>
      </c>
      <c r="D268" s="98">
        <v>16</v>
      </c>
      <c r="E268" s="98"/>
      <c r="F268" s="98">
        <v>16</v>
      </c>
      <c r="G268" s="100" t="s">
        <v>515</v>
      </c>
      <c r="H268" s="137" t="s">
        <v>82</v>
      </c>
      <c r="I268" s="95"/>
      <c r="J268" s="100"/>
      <c r="K268" s="100"/>
      <c r="L268" s="100"/>
      <c r="M268" s="116"/>
      <c r="N268" s="116"/>
      <c r="O268" s="100"/>
      <c r="P268" s="116"/>
      <c r="Q268" s="116"/>
      <c r="R268" s="116"/>
      <c r="S268" s="116"/>
      <c r="T268" s="116"/>
      <c r="U268" s="116"/>
      <c r="V268" s="116"/>
      <c r="W268" s="116"/>
      <c r="X268" s="116"/>
    </row>
    <row r="269" s="51" customFormat="1" ht="20.1" customHeight="1" spans="1:24">
      <c r="A269" s="95"/>
      <c r="B269" s="96" t="s">
        <v>508</v>
      </c>
      <c r="C269" s="95" t="s">
        <v>55</v>
      </c>
      <c r="D269" s="98">
        <v>4</v>
      </c>
      <c r="E269" s="98"/>
      <c r="F269" s="98">
        <v>4</v>
      </c>
      <c r="G269" s="100" t="s">
        <v>516</v>
      </c>
      <c r="H269" s="137" t="s">
        <v>297</v>
      </c>
      <c r="I269" s="95"/>
      <c r="J269" s="100"/>
      <c r="K269" s="100"/>
      <c r="L269" s="100"/>
      <c r="M269" s="116"/>
      <c r="N269" s="116"/>
      <c r="O269" s="100"/>
      <c r="P269" s="116"/>
      <c r="Q269" s="116"/>
      <c r="R269" s="116"/>
      <c r="S269" s="116"/>
      <c r="T269" s="116"/>
      <c r="U269" s="116"/>
      <c r="V269" s="116"/>
      <c r="W269" s="116"/>
      <c r="X269" s="116"/>
    </row>
    <row r="270" s="51" customFormat="1" ht="20.1" customHeight="1" spans="1:24">
      <c r="A270" s="95"/>
      <c r="B270" s="96" t="s">
        <v>508</v>
      </c>
      <c r="C270" s="95" t="s">
        <v>55</v>
      </c>
      <c r="D270" s="98">
        <v>4</v>
      </c>
      <c r="E270" s="98"/>
      <c r="F270" s="98">
        <v>4</v>
      </c>
      <c r="G270" s="100" t="s">
        <v>503</v>
      </c>
      <c r="H270" s="137" t="s">
        <v>111</v>
      </c>
      <c r="I270" s="95"/>
      <c r="J270" s="100"/>
      <c r="K270" s="100"/>
      <c r="L270" s="100"/>
      <c r="M270" s="116"/>
      <c r="N270" s="116"/>
      <c r="O270" s="100"/>
      <c r="P270" s="116"/>
      <c r="Q270" s="116"/>
      <c r="R270" s="116"/>
      <c r="S270" s="116"/>
      <c r="T270" s="116"/>
      <c r="U270" s="116"/>
      <c r="V270" s="116"/>
      <c r="W270" s="116"/>
      <c r="X270" s="116"/>
    </row>
    <row r="271" s="51" customFormat="1" ht="20.1" customHeight="1" spans="1:24">
      <c r="A271" s="95"/>
      <c r="B271" s="96" t="s">
        <v>508</v>
      </c>
      <c r="C271" s="95" t="s">
        <v>55</v>
      </c>
      <c r="D271" s="98">
        <v>2</v>
      </c>
      <c r="E271" s="98"/>
      <c r="F271" s="98">
        <v>2</v>
      </c>
      <c r="G271" s="100" t="s">
        <v>159</v>
      </c>
      <c r="H271" s="137" t="s">
        <v>117</v>
      </c>
      <c r="I271" s="95"/>
      <c r="J271" s="100"/>
      <c r="K271" s="100"/>
      <c r="L271" s="100"/>
      <c r="M271" s="116"/>
      <c r="N271" s="116"/>
      <c r="O271" s="100"/>
      <c r="P271" s="113"/>
      <c r="Q271" s="113"/>
      <c r="R271" s="116"/>
      <c r="S271" s="116"/>
      <c r="T271" s="116"/>
      <c r="U271" s="116"/>
      <c r="V271" s="116"/>
      <c r="W271" s="116"/>
      <c r="X271" s="116"/>
    </row>
    <row r="272" ht="20.1" customHeight="1" spans="1:24">
      <c r="A272" s="89" t="s">
        <v>195</v>
      </c>
      <c r="B272" s="90" t="s">
        <v>517</v>
      </c>
      <c r="C272" s="85"/>
      <c r="D272" s="87"/>
      <c r="E272" s="87"/>
      <c r="F272" s="87"/>
      <c r="G272" s="94"/>
      <c r="H272" s="94"/>
      <c r="I272" s="85"/>
      <c r="J272" s="94"/>
      <c r="K272" s="94"/>
      <c r="L272" s="94"/>
      <c r="M272" s="113"/>
      <c r="N272" s="113"/>
      <c r="O272" s="94"/>
      <c r="P272" s="113"/>
      <c r="Q272" s="113"/>
      <c r="R272" s="113"/>
      <c r="S272" s="113"/>
      <c r="T272" s="113"/>
      <c r="U272" s="113"/>
      <c r="V272" s="113"/>
      <c r="W272" s="113"/>
      <c r="X272" s="113"/>
    </row>
    <row r="273" ht="20.1" customHeight="1" spans="1:24">
      <c r="A273" s="85">
        <v>147</v>
      </c>
      <c r="B273" s="86" t="s">
        <v>517</v>
      </c>
      <c r="C273" s="85" t="s">
        <v>338</v>
      </c>
      <c r="D273" s="87">
        <f>+SUM(D274:D276)</f>
        <v>27</v>
      </c>
      <c r="E273" s="87"/>
      <c r="F273" s="87">
        <f>+SUM(F274:F276)</f>
        <v>27</v>
      </c>
      <c r="G273" s="100" t="s">
        <v>518</v>
      </c>
      <c r="H273" s="94" t="s">
        <v>519</v>
      </c>
      <c r="I273" s="85"/>
      <c r="J273" s="94"/>
      <c r="K273" s="112" t="s">
        <v>176</v>
      </c>
      <c r="L273" s="94" t="s">
        <v>58</v>
      </c>
      <c r="M273" s="113"/>
      <c r="N273" s="113"/>
      <c r="O273" s="94"/>
      <c r="P273" s="116"/>
      <c r="Q273" s="116"/>
      <c r="R273" s="113"/>
      <c r="S273" s="113"/>
      <c r="T273" s="113"/>
      <c r="U273" s="113"/>
      <c r="V273" s="113"/>
      <c r="W273" s="113"/>
      <c r="X273" s="113"/>
    </row>
    <row r="274" s="51" customFormat="1" ht="20.1" customHeight="1" spans="1:24">
      <c r="A274" s="95"/>
      <c r="B274" s="96" t="s">
        <v>520</v>
      </c>
      <c r="C274" s="95" t="s">
        <v>338</v>
      </c>
      <c r="D274" s="98">
        <v>20</v>
      </c>
      <c r="E274" s="98"/>
      <c r="F274" s="98">
        <v>20</v>
      </c>
      <c r="G274" s="100" t="s">
        <v>521</v>
      </c>
      <c r="H274" s="137" t="s">
        <v>297</v>
      </c>
      <c r="I274" s="95"/>
      <c r="J274" s="100"/>
      <c r="K274" s="100"/>
      <c r="L274" s="100"/>
      <c r="M274" s="116"/>
      <c r="N274" s="116"/>
      <c r="O274" s="100"/>
      <c r="P274" s="116"/>
      <c r="Q274" s="116"/>
      <c r="R274" s="116"/>
      <c r="S274" s="116"/>
      <c r="T274" s="116"/>
      <c r="U274" s="116"/>
      <c r="V274" s="116"/>
      <c r="W274" s="116"/>
      <c r="X274" s="116"/>
    </row>
    <row r="275" s="51" customFormat="1" ht="20.1" customHeight="1" spans="1:24">
      <c r="A275" s="95"/>
      <c r="B275" s="96" t="s">
        <v>517</v>
      </c>
      <c r="C275" s="95" t="s">
        <v>338</v>
      </c>
      <c r="D275" s="98">
        <v>5</v>
      </c>
      <c r="E275" s="98"/>
      <c r="F275" s="98">
        <v>5</v>
      </c>
      <c r="G275" s="100" t="s">
        <v>159</v>
      </c>
      <c r="H275" s="137" t="s">
        <v>117</v>
      </c>
      <c r="I275" s="95"/>
      <c r="J275" s="100"/>
      <c r="K275" s="100"/>
      <c r="L275" s="100"/>
      <c r="M275" s="116"/>
      <c r="N275" s="116"/>
      <c r="O275" s="100"/>
      <c r="P275" s="116"/>
      <c r="Q275" s="116"/>
      <c r="R275" s="116"/>
      <c r="S275" s="116"/>
      <c r="T275" s="116"/>
      <c r="U275" s="116"/>
      <c r="V275" s="116"/>
      <c r="W275" s="116"/>
      <c r="X275" s="116"/>
    </row>
    <row r="276" s="51" customFormat="1" ht="20.1" customHeight="1" spans="1:24">
      <c r="A276" s="95"/>
      <c r="B276" s="96" t="s">
        <v>517</v>
      </c>
      <c r="C276" s="95" t="s">
        <v>338</v>
      </c>
      <c r="D276" s="98">
        <v>2</v>
      </c>
      <c r="E276" s="98"/>
      <c r="F276" s="98">
        <v>2</v>
      </c>
      <c r="G276" s="100" t="s">
        <v>522</v>
      </c>
      <c r="H276" s="137" t="s">
        <v>82</v>
      </c>
      <c r="I276" s="95"/>
      <c r="J276" s="100"/>
      <c r="K276" s="100"/>
      <c r="L276" s="100"/>
      <c r="M276" s="116"/>
      <c r="N276" s="116"/>
      <c r="O276" s="100"/>
      <c r="P276" s="116"/>
      <c r="Q276" s="116"/>
      <c r="R276" s="116"/>
      <c r="S276" s="116"/>
      <c r="T276" s="116"/>
      <c r="U276" s="116"/>
      <c r="V276" s="116"/>
      <c r="W276" s="116"/>
      <c r="X276" s="116"/>
    </row>
    <row r="277" s="51" customFormat="1" ht="20.1" customHeight="1" spans="1:24">
      <c r="A277" s="89" t="s">
        <v>195</v>
      </c>
      <c r="B277" s="90" t="s">
        <v>484</v>
      </c>
      <c r="C277" s="95"/>
      <c r="D277" s="98"/>
      <c r="E277" s="98"/>
      <c r="F277" s="98"/>
      <c r="G277" s="100"/>
      <c r="H277" s="137"/>
      <c r="I277" s="95"/>
      <c r="J277" s="100"/>
      <c r="K277" s="100"/>
      <c r="L277" s="100"/>
      <c r="M277" s="116"/>
      <c r="N277" s="116"/>
      <c r="O277" s="100"/>
      <c r="P277" s="113"/>
      <c r="Q277" s="113"/>
      <c r="R277" s="116"/>
      <c r="S277" s="116"/>
      <c r="T277" s="116"/>
      <c r="U277" s="116"/>
      <c r="V277" s="116"/>
      <c r="W277" s="116"/>
      <c r="X277" s="116"/>
    </row>
    <row r="278" ht="28.95" customHeight="1" spans="1:24">
      <c r="A278" s="85">
        <v>148</v>
      </c>
      <c r="B278" s="86" t="s">
        <v>484</v>
      </c>
      <c r="C278" s="85" t="s">
        <v>486</v>
      </c>
      <c r="D278" s="87">
        <f>+SUM(D279:D286)</f>
        <v>40</v>
      </c>
      <c r="E278" s="87"/>
      <c r="F278" s="87">
        <f>+SUM(F279:F286)</f>
        <v>40</v>
      </c>
      <c r="G278" s="100" t="s">
        <v>523</v>
      </c>
      <c r="H278" s="94" t="s">
        <v>355</v>
      </c>
      <c r="I278" s="85"/>
      <c r="J278" s="94"/>
      <c r="K278" s="112" t="s">
        <v>176</v>
      </c>
      <c r="L278" s="94" t="s">
        <v>58</v>
      </c>
      <c r="M278" s="113"/>
      <c r="N278" s="113"/>
      <c r="O278" s="94"/>
      <c r="P278" s="116"/>
      <c r="Q278" s="116"/>
      <c r="R278" s="113"/>
      <c r="S278" s="113"/>
      <c r="T278" s="113"/>
      <c r="U278" s="113"/>
      <c r="V278" s="113"/>
      <c r="W278" s="113"/>
      <c r="X278" s="113"/>
    </row>
    <row r="279" s="51" customFormat="1" ht="20.1" customHeight="1" spans="1:24">
      <c r="A279" s="95"/>
      <c r="B279" s="96" t="s">
        <v>484</v>
      </c>
      <c r="C279" s="95" t="s">
        <v>486</v>
      </c>
      <c r="D279" s="98">
        <v>5</v>
      </c>
      <c r="E279" s="98"/>
      <c r="F279" s="98">
        <v>5</v>
      </c>
      <c r="G279" s="100" t="s">
        <v>159</v>
      </c>
      <c r="H279" s="137" t="s">
        <v>117</v>
      </c>
      <c r="I279" s="95"/>
      <c r="J279" s="100"/>
      <c r="K279" s="100"/>
      <c r="L279" s="100"/>
      <c r="M279" s="116"/>
      <c r="N279" s="116"/>
      <c r="O279" s="100"/>
      <c r="P279" s="116"/>
      <c r="Q279" s="116"/>
      <c r="R279" s="116"/>
      <c r="S279" s="116"/>
      <c r="T279" s="116"/>
      <c r="U279" s="116"/>
      <c r="V279" s="116"/>
      <c r="W279" s="116"/>
      <c r="X279" s="116"/>
    </row>
    <row r="280" s="51" customFormat="1" ht="20.1" customHeight="1" spans="1:24">
      <c r="A280" s="95"/>
      <c r="B280" s="96" t="s">
        <v>484</v>
      </c>
      <c r="C280" s="95" t="s">
        <v>486</v>
      </c>
      <c r="D280" s="98">
        <v>4</v>
      </c>
      <c r="E280" s="98"/>
      <c r="F280" s="98">
        <v>4</v>
      </c>
      <c r="G280" s="100" t="s">
        <v>524</v>
      </c>
      <c r="H280" s="137" t="s">
        <v>73</v>
      </c>
      <c r="I280" s="95"/>
      <c r="J280" s="100"/>
      <c r="K280" s="100"/>
      <c r="L280" s="100"/>
      <c r="M280" s="116"/>
      <c r="N280" s="116"/>
      <c r="O280" s="100"/>
      <c r="P280" s="116"/>
      <c r="Q280" s="116"/>
      <c r="R280" s="116"/>
      <c r="S280" s="116"/>
      <c r="T280" s="116"/>
      <c r="U280" s="116"/>
      <c r="V280" s="116"/>
      <c r="W280" s="116"/>
      <c r="X280" s="116"/>
    </row>
    <row r="281" s="51" customFormat="1" ht="20.1" customHeight="1" spans="1:24">
      <c r="A281" s="95"/>
      <c r="B281" s="96" t="s">
        <v>484</v>
      </c>
      <c r="C281" s="95" t="s">
        <v>486</v>
      </c>
      <c r="D281" s="98">
        <v>3</v>
      </c>
      <c r="E281" s="98"/>
      <c r="F281" s="98">
        <v>3</v>
      </c>
      <c r="G281" s="100" t="s">
        <v>525</v>
      </c>
      <c r="H281" s="137" t="s">
        <v>70</v>
      </c>
      <c r="I281" s="95"/>
      <c r="J281" s="100"/>
      <c r="K281" s="100"/>
      <c r="L281" s="100"/>
      <c r="M281" s="116"/>
      <c r="N281" s="116"/>
      <c r="O281" s="100"/>
      <c r="P281" s="116"/>
      <c r="Q281" s="116"/>
      <c r="R281" s="116"/>
      <c r="S281" s="116"/>
      <c r="T281" s="116"/>
      <c r="U281" s="116"/>
      <c r="V281" s="116"/>
      <c r="W281" s="116"/>
      <c r="X281" s="116"/>
    </row>
    <row r="282" s="51" customFormat="1" ht="20.1" customHeight="1" spans="1:24">
      <c r="A282" s="95"/>
      <c r="B282" s="96" t="s">
        <v>484</v>
      </c>
      <c r="C282" s="95" t="s">
        <v>486</v>
      </c>
      <c r="D282" s="98">
        <v>3</v>
      </c>
      <c r="E282" s="98"/>
      <c r="F282" s="98">
        <v>3</v>
      </c>
      <c r="G282" s="100" t="s">
        <v>525</v>
      </c>
      <c r="H282" s="137" t="s">
        <v>168</v>
      </c>
      <c r="I282" s="95"/>
      <c r="J282" s="100"/>
      <c r="K282" s="100"/>
      <c r="L282" s="100"/>
      <c r="M282" s="116"/>
      <c r="N282" s="116"/>
      <c r="O282" s="100"/>
      <c r="P282" s="116"/>
      <c r="Q282" s="116"/>
      <c r="R282" s="116"/>
      <c r="S282" s="116"/>
      <c r="T282" s="116"/>
      <c r="U282" s="116"/>
      <c r="V282" s="116"/>
      <c r="W282" s="116"/>
      <c r="X282" s="116"/>
    </row>
    <row r="283" s="51" customFormat="1" ht="20.1" customHeight="1" spans="1:24">
      <c r="A283" s="95"/>
      <c r="B283" s="96" t="s">
        <v>484</v>
      </c>
      <c r="C283" s="95" t="s">
        <v>486</v>
      </c>
      <c r="D283" s="98">
        <v>5</v>
      </c>
      <c r="E283" s="98"/>
      <c r="F283" s="98">
        <v>5</v>
      </c>
      <c r="G283" s="100" t="s">
        <v>159</v>
      </c>
      <c r="H283" s="137" t="s">
        <v>111</v>
      </c>
      <c r="I283" s="95"/>
      <c r="J283" s="100"/>
      <c r="K283" s="100"/>
      <c r="L283" s="100"/>
      <c r="M283" s="116"/>
      <c r="N283" s="116"/>
      <c r="O283" s="100"/>
      <c r="P283" s="116"/>
      <c r="Q283" s="116"/>
      <c r="R283" s="116"/>
      <c r="S283" s="116"/>
      <c r="T283" s="116"/>
      <c r="U283" s="116"/>
      <c r="V283" s="116"/>
      <c r="W283" s="116"/>
      <c r="X283" s="116"/>
    </row>
    <row r="284" s="51" customFormat="1" ht="28.95" customHeight="1" spans="1:24">
      <c r="A284" s="95"/>
      <c r="B284" s="96" t="s">
        <v>484</v>
      </c>
      <c r="C284" s="95" t="s">
        <v>486</v>
      </c>
      <c r="D284" s="98">
        <v>4</v>
      </c>
      <c r="E284" s="98"/>
      <c r="F284" s="98">
        <v>4</v>
      </c>
      <c r="G284" s="100" t="s">
        <v>526</v>
      </c>
      <c r="H284" s="137" t="s">
        <v>105</v>
      </c>
      <c r="I284" s="95"/>
      <c r="J284" s="100"/>
      <c r="K284" s="100"/>
      <c r="L284" s="100"/>
      <c r="M284" s="116"/>
      <c r="N284" s="116"/>
      <c r="O284" s="100"/>
      <c r="P284" s="116"/>
      <c r="Q284" s="116"/>
      <c r="R284" s="116"/>
      <c r="S284" s="116"/>
      <c r="T284" s="116"/>
      <c r="U284" s="116"/>
      <c r="V284" s="116"/>
      <c r="W284" s="116"/>
      <c r="X284" s="116"/>
    </row>
    <row r="285" s="51" customFormat="1" ht="20.1" customHeight="1" spans="1:24">
      <c r="A285" s="95"/>
      <c r="B285" s="96" t="s">
        <v>484</v>
      </c>
      <c r="C285" s="95" t="s">
        <v>486</v>
      </c>
      <c r="D285" s="98">
        <v>10</v>
      </c>
      <c r="E285" s="98"/>
      <c r="F285" s="98">
        <v>10</v>
      </c>
      <c r="G285" s="100" t="s">
        <v>527</v>
      </c>
      <c r="H285" s="137" t="s">
        <v>82</v>
      </c>
      <c r="I285" s="95"/>
      <c r="J285" s="100"/>
      <c r="K285" s="100"/>
      <c r="L285" s="100"/>
      <c r="M285" s="116"/>
      <c r="N285" s="116"/>
      <c r="O285" s="100"/>
      <c r="P285" s="116"/>
      <c r="Q285" s="116"/>
      <c r="R285" s="116"/>
      <c r="S285" s="116"/>
      <c r="T285" s="116"/>
      <c r="U285" s="116"/>
      <c r="V285" s="116"/>
      <c r="W285" s="116"/>
      <c r="X285" s="116"/>
    </row>
    <row r="286" s="51" customFormat="1" ht="20.1" customHeight="1" spans="1:24">
      <c r="A286" s="95"/>
      <c r="B286" s="96" t="s">
        <v>484</v>
      </c>
      <c r="C286" s="95" t="s">
        <v>486</v>
      </c>
      <c r="D286" s="98">
        <v>6</v>
      </c>
      <c r="E286" s="98"/>
      <c r="F286" s="98">
        <v>6</v>
      </c>
      <c r="G286" s="100" t="s">
        <v>528</v>
      </c>
      <c r="H286" s="137" t="s">
        <v>297</v>
      </c>
      <c r="I286" s="95"/>
      <c r="J286" s="100"/>
      <c r="K286" s="100"/>
      <c r="L286" s="100"/>
      <c r="M286" s="116"/>
      <c r="N286" s="116"/>
      <c r="O286" s="100"/>
      <c r="P286" s="113"/>
      <c r="Q286" s="113"/>
      <c r="R286" s="116"/>
      <c r="S286" s="116"/>
      <c r="T286" s="116"/>
      <c r="U286" s="116"/>
      <c r="V286" s="116"/>
      <c r="W286" s="116"/>
      <c r="X286" s="116"/>
    </row>
    <row r="287" ht="18.9" customHeight="1" spans="1:24">
      <c r="A287" s="89" t="s">
        <v>529</v>
      </c>
      <c r="B287" s="90" t="s">
        <v>530</v>
      </c>
      <c r="C287" s="85"/>
      <c r="D287" s="101"/>
      <c r="E287" s="101"/>
      <c r="F287" s="101"/>
      <c r="G287" s="91"/>
      <c r="H287" s="92"/>
      <c r="I287" s="92"/>
      <c r="J287" s="91"/>
      <c r="K287" s="92"/>
      <c r="L287" s="91"/>
      <c r="M287" s="113"/>
      <c r="N287" s="113"/>
      <c r="O287" s="94"/>
      <c r="P287" s="113"/>
      <c r="Q287" s="113"/>
      <c r="R287" s="113"/>
      <c r="S287" s="113"/>
      <c r="T287" s="113"/>
      <c r="U287" s="113"/>
      <c r="V287" s="113"/>
      <c r="W287" s="113"/>
      <c r="X287" s="113"/>
    </row>
    <row r="288" ht="30" customHeight="1" spans="1:24">
      <c r="A288" s="85">
        <v>149</v>
      </c>
      <c r="B288" s="103" t="s">
        <v>531</v>
      </c>
      <c r="C288" s="85" t="s">
        <v>131</v>
      </c>
      <c r="D288" s="87">
        <f t="shared" ref="D288:D295" si="7">E288+F288</f>
        <v>2.1</v>
      </c>
      <c r="E288" s="87"/>
      <c r="F288" s="87">
        <v>2.1</v>
      </c>
      <c r="G288" s="94" t="s">
        <v>532</v>
      </c>
      <c r="H288" s="94" t="s">
        <v>73</v>
      </c>
      <c r="I288" s="94"/>
      <c r="J288" s="94"/>
      <c r="K288" s="112" t="s">
        <v>83</v>
      </c>
      <c r="L288" s="94" t="s">
        <v>112</v>
      </c>
      <c r="M288" s="113"/>
      <c r="N288" s="113"/>
      <c r="O288" s="94"/>
      <c r="P288" s="113"/>
      <c r="Q288" s="113"/>
      <c r="R288" s="113"/>
      <c r="S288" s="113"/>
      <c r="T288" s="113"/>
      <c r="U288" s="113"/>
      <c r="V288" s="113"/>
      <c r="W288" s="113"/>
      <c r="X288" s="113"/>
    </row>
    <row r="289" ht="30" customHeight="1" spans="1:24">
      <c r="A289" s="85">
        <v>150</v>
      </c>
      <c r="B289" s="103" t="s">
        <v>533</v>
      </c>
      <c r="C289" s="85" t="s">
        <v>131</v>
      </c>
      <c r="D289" s="124">
        <f t="shared" si="7"/>
        <v>0.03</v>
      </c>
      <c r="E289" s="124"/>
      <c r="F289" s="124">
        <v>0.03</v>
      </c>
      <c r="G289" s="94" t="s">
        <v>190</v>
      </c>
      <c r="H289" s="94" t="s">
        <v>105</v>
      </c>
      <c r="I289" s="94"/>
      <c r="J289" s="94"/>
      <c r="K289" s="112" t="s">
        <v>83</v>
      </c>
      <c r="L289" s="94" t="s">
        <v>112</v>
      </c>
      <c r="M289" s="113"/>
      <c r="N289" s="113"/>
      <c r="O289" s="94"/>
      <c r="P289" s="113"/>
      <c r="Q289" s="113"/>
      <c r="R289" s="113"/>
      <c r="S289" s="113"/>
      <c r="T289" s="113"/>
      <c r="U289" s="113"/>
      <c r="V289" s="113"/>
      <c r="W289" s="113"/>
      <c r="X289" s="113"/>
    </row>
    <row r="290" ht="30" customHeight="1" spans="1:24">
      <c r="A290" s="85">
        <v>151</v>
      </c>
      <c r="B290" s="103" t="s">
        <v>533</v>
      </c>
      <c r="C290" s="85" t="s">
        <v>131</v>
      </c>
      <c r="D290" s="124">
        <f t="shared" si="7"/>
        <v>0.02</v>
      </c>
      <c r="E290" s="124"/>
      <c r="F290" s="124">
        <v>0.02</v>
      </c>
      <c r="G290" s="94" t="s">
        <v>190</v>
      </c>
      <c r="H290" s="94" t="s">
        <v>105</v>
      </c>
      <c r="I290" s="94"/>
      <c r="J290" s="94"/>
      <c r="K290" s="112" t="s">
        <v>83</v>
      </c>
      <c r="L290" s="94" t="s">
        <v>112</v>
      </c>
      <c r="M290" s="113"/>
      <c r="N290" s="113"/>
      <c r="O290" s="94"/>
      <c r="P290" s="113"/>
      <c r="Q290" s="113"/>
      <c r="R290" s="113"/>
      <c r="S290" s="113"/>
      <c r="T290" s="113"/>
      <c r="U290" s="113"/>
      <c r="V290" s="113"/>
      <c r="W290" s="113"/>
      <c r="X290" s="113"/>
    </row>
    <row r="291" ht="30" customHeight="1" spans="1:24">
      <c r="A291" s="85">
        <v>152</v>
      </c>
      <c r="B291" s="103" t="s">
        <v>534</v>
      </c>
      <c r="C291" s="85" t="s">
        <v>131</v>
      </c>
      <c r="D291" s="124">
        <f t="shared" si="7"/>
        <v>0.01</v>
      </c>
      <c r="E291" s="124"/>
      <c r="F291" s="124">
        <v>0.01</v>
      </c>
      <c r="G291" s="94" t="s">
        <v>190</v>
      </c>
      <c r="H291" s="88" t="s">
        <v>56</v>
      </c>
      <c r="I291" s="94"/>
      <c r="J291" s="94"/>
      <c r="K291" s="112" t="s">
        <v>83</v>
      </c>
      <c r="L291" s="94" t="s">
        <v>112</v>
      </c>
      <c r="M291" s="113"/>
      <c r="N291" s="113"/>
      <c r="O291" s="94"/>
      <c r="P291" s="113"/>
      <c r="Q291" s="113"/>
      <c r="R291" s="113"/>
      <c r="S291" s="113"/>
      <c r="T291" s="113"/>
      <c r="U291" s="113"/>
      <c r="V291" s="113"/>
      <c r="W291" s="113"/>
      <c r="X291" s="113"/>
    </row>
    <row r="292" ht="30" customHeight="1" spans="1:24">
      <c r="A292" s="85">
        <v>153</v>
      </c>
      <c r="B292" s="103" t="s">
        <v>535</v>
      </c>
      <c r="C292" s="85" t="s">
        <v>89</v>
      </c>
      <c r="D292" s="124">
        <f t="shared" si="7"/>
        <v>0.52</v>
      </c>
      <c r="E292" s="124"/>
      <c r="F292" s="124">
        <v>0.52</v>
      </c>
      <c r="G292" s="94" t="s">
        <v>190</v>
      </c>
      <c r="H292" s="94" t="s">
        <v>79</v>
      </c>
      <c r="I292" s="94"/>
      <c r="J292" s="94"/>
      <c r="K292" s="112" t="s">
        <v>83</v>
      </c>
      <c r="L292" s="94" t="s">
        <v>112</v>
      </c>
      <c r="M292" s="113"/>
      <c r="N292" s="113"/>
      <c r="O292" s="94"/>
      <c r="P292" s="113"/>
      <c r="Q292" s="113"/>
      <c r="R292" s="113"/>
      <c r="S292" s="113"/>
      <c r="T292" s="113"/>
      <c r="U292" s="113"/>
      <c r="V292" s="113"/>
      <c r="W292" s="113"/>
      <c r="X292" s="113"/>
    </row>
    <row r="293" ht="30" customHeight="1" spans="1:24">
      <c r="A293" s="85">
        <v>154</v>
      </c>
      <c r="B293" s="103" t="s">
        <v>536</v>
      </c>
      <c r="C293" s="85" t="s">
        <v>89</v>
      </c>
      <c r="D293" s="124">
        <f t="shared" si="7"/>
        <v>0.04</v>
      </c>
      <c r="E293" s="124"/>
      <c r="F293" s="124">
        <v>0.04</v>
      </c>
      <c r="G293" s="94" t="s">
        <v>270</v>
      </c>
      <c r="H293" s="88" t="s">
        <v>111</v>
      </c>
      <c r="I293" s="94"/>
      <c r="J293" s="94"/>
      <c r="K293" s="112" t="s">
        <v>83</v>
      </c>
      <c r="L293" s="94" t="s">
        <v>112</v>
      </c>
      <c r="M293" s="113"/>
      <c r="N293" s="113"/>
      <c r="O293" s="94"/>
      <c r="P293" s="113"/>
      <c r="Q293" s="113"/>
      <c r="R293" s="113"/>
      <c r="S293" s="113"/>
      <c r="T293" s="113"/>
      <c r="U293" s="113"/>
      <c r="V293" s="113"/>
      <c r="W293" s="113"/>
      <c r="X293" s="113"/>
    </row>
    <row r="294" ht="30" customHeight="1" spans="1:24">
      <c r="A294" s="85">
        <v>155</v>
      </c>
      <c r="B294" s="86" t="s">
        <v>537</v>
      </c>
      <c r="C294" s="85" t="s">
        <v>131</v>
      </c>
      <c r="D294" s="87">
        <f t="shared" si="7"/>
        <v>0.09</v>
      </c>
      <c r="E294" s="87"/>
      <c r="F294" s="87">
        <v>0.09</v>
      </c>
      <c r="G294" s="88" t="s">
        <v>538</v>
      </c>
      <c r="H294" s="88" t="s">
        <v>56</v>
      </c>
      <c r="I294" s="85" t="s">
        <v>539</v>
      </c>
      <c r="J294" s="94" t="s">
        <v>540</v>
      </c>
      <c r="K294" s="112" t="s">
        <v>83</v>
      </c>
      <c r="L294" s="94" t="s">
        <v>112</v>
      </c>
      <c r="M294" s="113"/>
      <c r="N294" s="113"/>
      <c r="O294" s="94"/>
      <c r="P294" s="113"/>
      <c r="Q294" s="113"/>
      <c r="R294" s="113"/>
      <c r="S294" s="113"/>
      <c r="T294" s="113"/>
      <c r="U294" s="113"/>
      <c r="V294" s="113"/>
      <c r="W294" s="113"/>
      <c r="X294" s="113"/>
    </row>
    <row r="295" ht="30" customHeight="1" spans="1:24">
      <c r="A295" s="85">
        <v>156</v>
      </c>
      <c r="B295" s="103" t="s">
        <v>541</v>
      </c>
      <c r="C295" s="85" t="s">
        <v>131</v>
      </c>
      <c r="D295" s="87">
        <f t="shared" si="7"/>
        <v>0.2</v>
      </c>
      <c r="E295" s="124"/>
      <c r="F295" s="87">
        <v>0.2</v>
      </c>
      <c r="G295" s="94" t="s">
        <v>159</v>
      </c>
      <c r="H295" s="88" t="s">
        <v>56</v>
      </c>
      <c r="I295" s="94"/>
      <c r="J295" s="114"/>
      <c r="K295" s="112" t="s">
        <v>83</v>
      </c>
      <c r="L295" s="94" t="s">
        <v>112</v>
      </c>
      <c r="M295" s="113"/>
      <c r="N295" s="113"/>
      <c r="O295" s="94"/>
      <c r="P295" s="113"/>
      <c r="Q295" s="113"/>
      <c r="R295" s="113"/>
      <c r="S295" s="113"/>
      <c r="T295" s="113"/>
      <c r="U295" s="113"/>
      <c r="V295" s="113"/>
      <c r="W295" s="113"/>
      <c r="X295" s="113"/>
    </row>
    <row r="296" ht="30" customHeight="1" spans="1:24">
      <c r="A296" s="85">
        <v>157</v>
      </c>
      <c r="B296" s="103" t="s">
        <v>542</v>
      </c>
      <c r="C296" s="85" t="s">
        <v>131</v>
      </c>
      <c r="D296" s="87">
        <v>0.58</v>
      </c>
      <c r="E296" s="124"/>
      <c r="F296" s="87">
        <v>0.58</v>
      </c>
      <c r="G296" s="94" t="s">
        <v>159</v>
      </c>
      <c r="H296" s="88" t="s">
        <v>70</v>
      </c>
      <c r="I296" s="94">
        <v>28</v>
      </c>
      <c r="J296" s="94" t="s">
        <v>543</v>
      </c>
      <c r="K296" s="112" t="s">
        <v>211</v>
      </c>
      <c r="L296" s="94" t="s">
        <v>66</v>
      </c>
      <c r="M296" s="113"/>
      <c r="N296" s="113"/>
      <c r="O296" s="94"/>
      <c r="P296" s="113"/>
      <c r="Q296" s="113"/>
      <c r="R296" s="113"/>
      <c r="S296" s="113"/>
      <c r="T296" s="113"/>
      <c r="U296" s="113"/>
      <c r="V296" s="113"/>
      <c r="W296" s="113"/>
      <c r="X296" s="113"/>
    </row>
    <row r="297" ht="30" customHeight="1" spans="1:24">
      <c r="A297" s="85">
        <v>158</v>
      </c>
      <c r="B297" s="103" t="s">
        <v>544</v>
      </c>
      <c r="C297" s="85" t="s">
        <v>131</v>
      </c>
      <c r="D297" s="139">
        <v>0.0036</v>
      </c>
      <c r="E297" s="124"/>
      <c r="F297" s="139">
        <v>0.0036</v>
      </c>
      <c r="G297" s="94" t="s">
        <v>261</v>
      </c>
      <c r="H297" s="88" t="s">
        <v>56</v>
      </c>
      <c r="I297" s="94"/>
      <c r="J297" s="94"/>
      <c r="K297" s="112" t="s">
        <v>545</v>
      </c>
      <c r="L297" s="94" t="s">
        <v>66</v>
      </c>
      <c r="M297" s="113"/>
      <c r="N297" s="113"/>
      <c r="O297" s="94"/>
      <c r="P297" s="113"/>
      <c r="Q297" s="113"/>
      <c r="R297" s="113"/>
      <c r="S297" s="113"/>
      <c r="T297" s="113"/>
      <c r="U297" s="113"/>
      <c r="V297" s="113"/>
      <c r="W297" s="113"/>
      <c r="X297" s="113"/>
    </row>
    <row r="298" ht="18.9" customHeight="1" spans="1:24">
      <c r="A298" s="85">
        <v>159</v>
      </c>
      <c r="B298" s="103" t="s">
        <v>546</v>
      </c>
      <c r="C298" s="85" t="s">
        <v>131</v>
      </c>
      <c r="D298" s="87">
        <v>0.01</v>
      </c>
      <c r="E298" s="124"/>
      <c r="F298" s="87">
        <v>0.01</v>
      </c>
      <c r="G298" s="94" t="s">
        <v>270</v>
      </c>
      <c r="H298" s="88" t="s">
        <v>56</v>
      </c>
      <c r="I298" s="94">
        <v>26</v>
      </c>
      <c r="J298" s="94">
        <v>176</v>
      </c>
      <c r="K298" s="112" t="s">
        <v>211</v>
      </c>
      <c r="L298" s="94" t="s">
        <v>66</v>
      </c>
      <c r="M298" s="113"/>
      <c r="N298" s="113"/>
      <c r="O298" s="94"/>
      <c r="P298" s="113"/>
      <c r="Q298" s="113"/>
      <c r="R298" s="113"/>
      <c r="S298" s="113"/>
      <c r="T298" s="113"/>
      <c r="U298" s="113"/>
      <c r="V298" s="113"/>
      <c r="W298" s="113"/>
      <c r="X298" s="113"/>
    </row>
    <row r="299" ht="18.9" customHeight="1" spans="1:24">
      <c r="A299" s="85">
        <v>160</v>
      </c>
      <c r="B299" s="103" t="s">
        <v>547</v>
      </c>
      <c r="C299" s="85" t="s">
        <v>89</v>
      </c>
      <c r="D299" s="87">
        <v>0.02</v>
      </c>
      <c r="E299" s="124"/>
      <c r="F299" s="87">
        <v>0.02</v>
      </c>
      <c r="G299" s="94" t="s">
        <v>55</v>
      </c>
      <c r="H299" s="88" t="s">
        <v>297</v>
      </c>
      <c r="I299" s="94">
        <v>33</v>
      </c>
      <c r="J299" s="94" t="s">
        <v>548</v>
      </c>
      <c r="K299" s="112" t="s">
        <v>211</v>
      </c>
      <c r="L299" s="94" t="s">
        <v>66</v>
      </c>
      <c r="M299" s="113"/>
      <c r="N299" s="113"/>
      <c r="O299" s="94"/>
      <c r="P299" s="113"/>
      <c r="Q299" s="113"/>
      <c r="R299" s="113"/>
      <c r="S299" s="113"/>
      <c r="T299" s="113"/>
      <c r="U299" s="113"/>
      <c r="V299" s="113"/>
      <c r="W299" s="113"/>
      <c r="X299" s="113"/>
    </row>
    <row r="300" ht="18.9" customHeight="1" spans="1:24">
      <c r="A300" s="85">
        <v>161</v>
      </c>
      <c r="B300" s="86" t="s">
        <v>549</v>
      </c>
      <c r="C300" s="85" t="s">
        <v>131</v>
      </c>
      <c r="D300" s="87">
        <v>0.019</v>
      </c>
      <c r="E300" s="87"/>
      <c r="F300" s="87">
        <v>0.019</v>
      </c>
      <c r="G300" s="104" t="s">
        <v>550</v>
      </c>
      <c r="H300" s="104" t="s">
        <v>56</v>
      </c>
      <c r="I300" s="94"/>
      <c r="J300" s="94"/>
      <c r="K300" s="112" t="s">
        <v>176</v>
      </c>
      <c r="L300" s="94" t="s">
        <v>58</v>
      </c>
      <c r="M300" s="113"/>
      <c r="N300" s="113"/>
      <c r="O300" s="94"/>
      <c r="P300" s="113"/>
      <c r="Q300" s="113"/>
      <c r="R300" s="113"/>
      <c r="S300" s="113"/>
      <c r="T300" s="113"/>
      <c r="U300" s="113"/>
      <c r="V300" s="113"/>
      <c r="W300" s="113"/>
      <c r="X300" s="113"/>
    </row>
    <row r="301" ht="30" customHeight="1" spans="1:24">
      <c r="A301" s="85">
        <v>162</v>
      </c>
      <c r="B301" s="86" t="s">
        <v>551</v>
      </c>
      <c r="C301" s="85" t="s">
        <v>131</v>
      </c>
      <c r="D301" s="87">
        <v>0.58496</v>
      </c>
      <c r="E301" s="87"/>
      <c r="F301" s="87">
        <v>0.58496</v>
      </c>
      <c r="G301" s="104" t="s">
        <v>203</v>
      </c>
      <c r="H301" s="104" t="s">
        <v>70</v>
      </c>
      <c r="I301" s="94">
        <v>28</v>
      </c>
      <c r="J301" s="94" t="s">
        <v>552</v>
      </c>
      <c r="K301" s="112" t="s">
        <v>176</v>
      </c>
      <c r="L301" s="94"/>
      <c r="M301" s="113"/>
      <c r="N301" s="113"/>
      <c r="O301" s="94"/>
      <c r="P301" s="113"/>
      <c r="Q301" s="113"/>
      <c r="R301" s="113"/>
      <c r="S301" s="113"/>
      <c r="T301" s="113"/>
      <c r="U301" s="113"/>
      <c r="V301" s="113"/>
      <c r="W301" s="113"/>
      <c r="X301" s="113"/>
    </row>
    <row r="302" ht="18.45" customHeight="1" spans="1:24">
      <c r="A302" s="85">
        <v>163</v>
      </c>
      <c r="B302" s="86" t="s">
        <v>553</v>
      </c>
      <c r="C302" s="85" t="s">
        <v>131</v>
      </c>
      <c r="D302" s="87">
        <v>0.04</v>
      </c>
      <c r="E302" s="87"/>
      <c r="F302" s="87">
        <v>0.04</v>
      </c>
      <c r="G302" s="104" t="s">
        <v>87</v>
      </c>
      <c r="H302" s="104" t="s">
        <v>73</v>
      </c>
      <c r="I302" s="94">
        <v>19</v>
      </c>
      <c r="J302" s="94" t="s">
        <v>554</v>
      </c>
      <c r="K302" s="112" t="s">
        <v>176</v>
      </c>
      <c r="L302" s="94"/>
      <c r="M302" s="113"/>
      <c r="N302" s="113"/>
      <c r="O302" s="94"/>
      <c r="P302" s="113"/>
      <c r="Q302" s="113"/>
      <c r="R302" s="113"/>
      <c r="S302" s="113"/>
      <c r="T302" s="113"/>
      <c r="U302" s="113"/>
      <c r="V302" s="113"/>
      <c r="W302" s="113"/>
      <c r="X302" s="113"/>
    </row>
    <row r="303" ht="18.45" customHeight="1" spans="1:24">
      <c r="A303" s="85">
        <v>164</v>
      </c>
      <c r="B303" s="86" t="s">
        <v>555</v>
      </c>
      <c r="C303" s="85" t="s">
        <v>89</v>
      </c>
      <c r="D303" s="87">
        <v>0.1</v>
      </c>
      <c r="E303" s="87"/>
      <c r="F303" s="87">
        <v>0.1</v>
      </c>
      <c r="G303" s="104" t="s">
        <v>265</v>
      </c>
      <c r="H303" s="104" t="s">
        <v>297</v>
      </c>
      <c r="I303" s="94">
        <v>37</v>
      </c>
      <c r="J303" s="94">
        <v>15</v>
      </c>
      <c r="K303" s="112" t="s">
        <v>176</v>
      </c>
      <c r="L303" s="94"/>
      <c r="M303" s="113"/>
      <c r="N303" s="113"/>
      <c r="O303" s="94"/>
      <c r="P303" s="113"/>
      <c r="Q303" s="113"/>
      <c r="R303" s="113"/>
      <c r="S303" s="113"/>
      <c r="T303" s="113"/>
      <c r="U303" s="113"/>
      <c r="V303" s="113"/>
      <c r="W303" s="113"/>
      <c r="X303" s="113"/>
    </row>
    <row r="304" ht="18.45" customHeight="1" spans="1:24">
      <c r="A304" s="85">
        <v>165</v>
      </c>
      <c r="B304" s="86" t="s">
        <v>556</v>
      </c>
      <c r="C304" s="85" t="s">
        <v>89</v>
      </c>
      <c r="D304" s="87">
        <v>0.012</v>
      </c>
      <c r="E304" s="87"/>
      <c r="F304" s="87">
        <v>0.012</v>
      </c>
      <c r="G304" s="104" t="s">
        <v>203</v>
      </c>
      <c r="H304" s="104" t="s">
        <v>111</v>
      </c>
      <c r="I304" s="94">
        <v>23</v>
      </c>
      <c r="J304" s="94">
        <v>78</v>
      </c>
      <c r="K304" s="112" t="s">
        <v>176</v>
      </c>
      <c r="L304" s="94"/>
      <c r="M304" s="113"/>
      <c r="N304" s="113"/>
      <c r="O304" s="94"/>
      <c r="P304" s="113"/>
      <c r="Q304" s="113"/>
      <c r="R304" s="113"/>
      <c r="S304" s="113"/>
      <c r="T304" s="113"/>
      <c r="U304" s="113"/>
      <c r="V304" s="113"/>
      <c r="W304" s="113"/>
      <c r="X304" s="113"/>
    </row>
    <row r="305" ht="18.45" customHeight="1" spans="1:24">
      <c r="A305" s="89" t="s">
        <v>557</v>
      </c>
      <c r="B305" s="90" t="s">
        <v>558</v>
      </c>
      <c r="C305" s="85"/>
      <c r="D305" s="87"/>
      <c r="E305" s="87"/>
      <c r="F305" s="87"/>
      <c r="G305" s="94"/>
      <c r="H305" s="94"/>
      <c r="I305" s="85"/>
      <c r="J305" s="94"/>
      <c r="K305" s="112"/>
      <c r="L305" s="94"/>
      <c r="M305" s="113"/>
      <c r="N305" s="113"/>
      <c r="O305" s="94"/>
      <c r="P305" s="113"/>
      <c r="Q305" s="113"/>
      <c r="R305" s="113"/>
      <c r="S305" s="113"/>
      <c r="T305" s="113"/>
      <c r="U305" s="113"/>
      <c r="V305" s="113"/>
      <c r="W305" s="113"/>
      <c r="X305" s="113"/>
    </row>
    <row r="306" ht="18.45" customHeight="1" spans="1:24">
      <c r="A306" s="85">
        <v>166</v>
      </c>
      <c r="B306" s="86" t="s">
        <v>559</v>
      </c>
      <c r="C306" s="85" t="s">
        <v>265</v>
      </c>
      <c r="D306" s="87">
        <v>0.0997</v>
      </c>
      <c r="E306" s="87"/>
      <c r="F306" s="87">
        <v>0.0997</v>
      </c>
      <c r="G306" s="94" t="s">
        <v>265</v>
      </c>
      <c r="H306" s="94" t="s">
        <v>82</v>
      </c>
      <c r="I306" s="85">
        <v>53</v>
      </c>
      <c r="J306" s="94" t="s">
        <v>560</v>
      </c>
      <c r="K306" s="112" t="s">
        <v>211</v>
      </c>
      <c r="L306" s="94" t="s">
        <v>66</v>
      </c>
      <c r="M306" s="113"/>
      <c r="N306" s="113"/>
      <c r="O306" s="94"/>
      <c r="P306" s="113"/>
      <c r="Q306" s="113"/>
      <c r="R306" s="113"/>
      <c r="S306" s="113"/>
      <c r="T306" s="113"/>
      <c r="U306" s="113"/>
      <c r="V306" s="113"/>
      <c r="W306" s="113"/>
      <c r="X306" s="113"/>
    </row>
    <row r="307" ht="18.45" customHeight="1" spans="1:24">
      <c r="A307" s="85">
        <v>167</v>
      </c>
      <c r="B307" s="86" t="s">
        <v>561</v>
      </c>
      <c r="C307" s="85" t="s">
        <v>265</v>
      </c>
      <c r="D307" s="87">
        <v>0.361</v>
      </c>
      <c r="E307" s="87"/>
      <c r="F307" s="87">
        <v>0.361</v>
      </c>
      <c r="G307" s="94" t="s">
        <v>265</v>
      </c>
      <c r="H307" s="94" t="s">
        <v>82</v>
      </c>
      <c r="I307" s="85">
        <v>14</v>
      </c>
      <c r="J307" s="94">
        <v>30</v>
      </c>
      <c r="K307" s="112" t="s">
        <v>211</v>
      </c>
      <c r="L307" s="94" t="s">
        <v>66</v>
      </c>
      <c r="M307" s="113"/>
      <c r="N307" s="113"/>
      <c r="O307" s="94"/>
      <c r="P307" s="113"/>
      <c r="Q307" s="113"/>
      <c r="R307" s="113"/>
      <c r="S307" s="113"/>
      <c r="T307" s="113"/>
      <c r="U307" s="113"/>
      <c r="V307" s="113"/>
      <c r="W307" s="113"/>
      <c r="X307" s="113"/>
    </row>
    <row r="308" ht="18.45" customHeight="1" spans="1:24">
      <c r="A308" s="85">
        <v>168</v>
      </c>
      <c r="B308" s="86" t="s">
        <v>562</v>
      </c>
      <c r="C308" s="85" t="s">
        <v>265</v>
      </c>
      <c r="D308" s="87">
        <v>0.0339</v>
      </c>
      <c r="E308" s="87"/>
      <c r="F308" s="87">
        <v>0.0339</v>
      </c>
      <c r="G308" s="94" t="s">
        <v>265</v>
      </c>
      <c r="H308" s="94" t="s">
        <v>82</v>
      </c>
      <c r="I308" s="85">
        <v>39</v>
      </c>
      <c r="J308" s="94" t="s">
        <v>563</v>
      </c>
      <c r="K308" s="112" t="s">
        <v>211</v>
      </c>
      <c r="L308" s="94" t="s">
        <v>66</v>
      </c>
      <c r="M308" s="113"/>
      <c r="N308" s="113"/>
      <c r="O308" s="94"/>
      <c r="P308" s="113"/>
      <c r="Q308" s="113"/>
      <c r="R308" s="113"/>
      <c r="S308" s="113"/>
      <c r="T308" s="113"/>
      <c r="U308" s="113"/>
      <c r="V308" s="113"/>
      <c r="W308" s="113"/>
      <c r="X308" s="113"/>
    </row>
    <row r="309" ht="18.45" customHeight="1" spans="1:24">
      <c r="A309" s="85">
        <v>169</v>
      </c>
      <c r="B309" s="86" t="s">
        <v>564</v>
      </c>
      <c r="C309" s="85" t="s">
        <v>265</v>
      </c>
      <c r="D309" s="87">
        <v>0.1</v>
      </c>
      <c r="E309" s="87"/>
      <c r="F309" s="87">
        <v>0.1</v>
      </c>
      <c r="G309" s="94" t="s">
        <v>265</v>
      </c>
      <c r="H309" s="94" t="s">
        <v>82</v>
      </c>
      <c r="I309" s="85">
        <v>23</v>
      </c>
      <c r="J309" s="94" t="s">
        <v>565</v>
      </c>
      <c r="K309" s="112" t="s">
        <v>211</v>
      </c>
      <c r="L309" s="94" t="s">
        <v>66</v>
      </c>
      <c r="M309" s="113"/>
      <c r="N309" s="113"/>
      <c r="O309" s="94"/>
      <c r="P309" s="113"/>
      <c r="Q309" s="113"/>
      <c r="R309" s="113"/>
      <c r="S309" s="113"/>
      <c r="T309" s="113"/>
      <c r="U309" s="113"/>
      <c r="V309" s="113"/>
      <c r="W309" s="113"/>
      <c r="X309" s="113"/>
    </row>
    <row r="310" ht="18.45" customHeight="1" spans="1:24">
      <c r="A310" s="85">
        <v>170</v>
      </c>
      <c r="B310" s="86" t="s">
        <v>566</v>
      </c>
      <c r="C310" s="85" t="s">
        <v>265</v>
      </c>
      <c r="D310" s="87">
        <v>0.0899</v>
      </c>
      <c r="E310" s="87"/>
      <c r="F310" s="87">
        <v>0.0899</v>
      </c>
      <c r="G310" s="94" t="s">
        <v>265</v>
      </c>
      <c r="H310" s="94" t="s">
        <v>82</v>
      </c>
      <c r="I310" s="85">
        <v>74</v>
      </c>
      <c r="J310" s="94">
        <v>198</v>
      </c>
      <c r="K310" s="112" t="s">
        <v>211</v>
      </c>
      <c r="L310" s="94" t="s">
        <v>66</v>
      </c>
      <c r="M310" s="113"/>
      <c r="N310" s="113"/>
      <c r="O310" s="94"/>
      <c r="P310" s="113"/>
      <c r="Q310" s="113"/>
      <c r="R310" s="113"/>
      <c r="S310" s="113"/>
      <c r="T310" s="113"/>
      <c r="U310" s="113"/>
      <c r="V310" s="113"/>
      <c r="W310" s="113"/>
      <c r="X310" s="113"/>
    </row>
    <row r="311" ht="18.45" customHeight="1" spans="1:24">
      <c r="A311" s="85">
        <v>171</v>
      </c>
      <c r="B311" s="86" t="s">
        <v>567</v>
      </c>
      <c r="C311" s="85" t="s">
        <v>265</v>
      </c>
      <c r="D311" s="87">
        <v>0.05</v>
      </c>
      <c r="E311" s="87"/>
      <c r="F311" s="87">
        <v>0.05</v>
      </c>
      <c r="G311" s="94" t="s">
        <v>265</v>
      </c>
      <c r="H311" s="94" t="s">
        <v>82</v>
      </c>
      <c r="I311" s="85">
        <v>66</v>
      </c>
      <c r="J311" s="94" t="s">
        <v>568</v>
      </c>
      <c r="K311" s="112" t="s">
        <v>211</v>
      </c>
      <c r="L311" s="94" t="s">
        <v>66</v>
      </c>
      <c r="M311" s="113"/>
      <c r="N311" s="113"/>
      <c r="O311" s="94"/>
      <c r="P311" s="113"/>
      <c r="Q311" s="113"/>
      <c r="R311" s="113"/>
      <c r="S311" s="113"/>
      <c r="T311" s="113"/>
      <c r="U311" s="113"/>
      <c r="V311" s="113"/>
      <c r="W311" s="113"/>
      <c r="X311" s="113"/>
    </row>
    <row r="312" ht="18.45" customHeight="1" spans="1:24">
      <c r="A312" s="85">
        <v>172</v>
      </c>
      <c r="B312" s="86" t="s">
        <v>569</v>
      </c>
      <c r="C312" s="85" t="s">
        <v>265</v>
      </c>
      <c r="D312" s="87">
        <v>0.6418</v>
      </c>
      <c r="E312" s="87"/>
      <c r="F312" s="87">
        <v>0.6418</v>
      </c>
      <c r="G312" s="94" t="s">
        <v>265</v>
      </c>
      <c r="H312" s="94" t="s">
        <v>82</v>
      </c>
      <c r="I312" s="85">
        <v>53</v>
      </c>
      <c r="J312" s="94" t="s">
        <v>570</v>
      </c>
      <c r="K312" s="112" t="s">
        <v>211</v>
      </c>
      <c r="L312" s="94" t="s">
        <v>66</v>
      </c>
      <c r="M312" s="113"/>
      <c r="N312" s="113"/>
      <c r="O312" s="94"/>
      <c r="P312" s="113"/>
      <c r="Q312" s="113"/>
      <c r="R312" s="113"/>
      <c r="S312" s="113"/>
      <c r="T312" s="113"/>
      <c r="U312" s="113"/>
      <c r="V312" s="113"/>
      <c r="W312" s="113"/>
      <c r="X312" s="113"/>
    </row>
    <row r="313" ht="18.45" customHeight="1" spans="1:24">
      <c r="A313" s="85">
        <v>173</v>
      </c>
      <c r="B313" s="86" t="s">
        <v>571</v>
      </c>
      <c r="C313" s="85" t="s">
        <v>250</v>
      </c>
      <c r="D313" s="87">
        <v>0.03</v>
      </c>
      <c r="E313" s="87"/>
      <c r="F313" s="87">
        <v>0.03</v>
      </c>
      <c r="G313" s="85" t="s">
        <v>250</v>
      </c>
      <c r="H313" s="94" t="s">
        <v>76</v>
      </c>
      <c r="I313" s="85">
        <v>36</v>
      </c>
      <c r="J313" s="94">
        <v>1285</v>
      </c>
      <c r="K313" s="112" t="s">
        <v>211</v>
      </c>
      <c r="L313" s="94" t="s">
        <v>66</v>
      </c>
      <c r="M313" s="113"/>
      <c r="N313" s="113"/>
      <c r="O313" s="94"/>
      <c r="P313" s="113"/>
      <c r="Q313" s="113"/>
      <c r="R313" s="113"/>
      <c r="S313" s="113"/>
      <c r="T313" s="113"/>
      <c r="U313" s="113"/>
      <c r="V313" s="113"/>
      <c r="W313" s="113"/>
      <c r="X313" s="113"/>
    </row>
    <row r="314" ht="30" customHeight="1" spans="1:24">
      <c r="A314" s="85">
        <v>174</v>
      </c>
      <c r="B314" s="86" t="s">
        <v>572</v>
      </c>
      <c r="C314" s="85" t="s">
        <v>250</v>
      </c>
      <c r="D314" s="87">
        <v>3.41</v>
      </c>
      <c r="E314" s="87"/>
      <c r="F314" s="87">
        <v>3.41</v>
      </c>
      <c r="G314" s="85" t="s">
        <v>250</v>
      </c>
      <c r="H314" s="94" t="s">
        <v>76</v>
      </c>
      <c r="I314" s="85">
        <v>34</v>
      </c>
      <c r="J314" s="94" t="s">
        <v>573</v>
      </c>
      <c r="K314" s="112" t="s">
        <v>574</v>
      </c>
      <c r="L314" s="94" t="s">
        <v>66</v>
      </c>
      <c r="M314" s="113"/>
      <c r="N314" s="113"/>
      <c r="O314" s="94"/>
      <c r="P314" s="113"/>
      <c r="Q314" s="113"/>
      <c r="R314" s="113"/>
      <c r="S314" s="113"/>
      <c r="T314" s="113"/>
      <c r="U314" s="113"/>
      <c r="V314" s="113"/>
      <c r="W314" s="113"/>
      <c r="X314" s="113"/>
    </row>
    <row r="315" ht="30" customHeight="1" spans="1:24">
      <c r="A315" s="85">
        <v>175</v>
      </c>
      <c r="B315" s="86" t="s">
        <v>575</v>
      </c>
      <c r="C315" s="85" t="s">
        <v>250</v>
      </c>
      <c r="D315" s="87">
        <v>6.61</v>
      </c>
      <c r="E315" s="87"/>
      <c r="F315" s="87">
        <v>6.61</v>
      </c>
      <c r="G315" s="85" t="s">
        <v>250</v>
      </c>
      <c r="H315" s="94" t="s">
        <v>297</v>
      </c>
      <c r="I315" s="85">
        <v>19</v>
      </c>
      <c r="J315" s="94">
        <v>523</v>
      </c>
      <c r="K315" s="112" t="s">
        <v>576</v>
      </c>
      <c r="L315" s="94" t="s">
        <v>66</v>
      </c>
      <c r="M315" s="113"/>
      <c r="N315" s="113"/>
      <c r="O315" s="94"/>
      <c r="P315" s="113"/>
      <c r="Q315" s="113"/>
      <c r="R315" s="113"/>
      <c r="S315" s="113"/>
      <c r="T315" s="113"/>
      <c r="U315" s="113"/>
      <c r="V315" s="113"/>
      <c r="W315" s="113"/>
      <c r="X315" s="113"/>
    </row>
    <row r="316" ht="30" customHeight="1" spans="1:24">
      <c r="A316" s="85">
        <v>176</v>
      </c>
      <c r="B316" s="86" t="s">
        <v>577</v>
      </c>
      <c r="C316" s="85" t="s">
        <v>250</v>
      </c>
      <c r="D316" s="87">
        <v>4.5</v>
      </c>
      <c r="E316" s="87"/>
      <c r="F316" s="87">
        <v>4.5</v>
      </c>
      <c r="G316" s="85" t="s">
        <v>250</v>
      </c>
      <c r="H316" s="94" t="s">
        <v>297</v>
      </c>
      <c r="I316" s="85" t="s">
        <v>578</v>
      </c>
      <c r="J316" s="94"/>
      <c r="K316" s="112" t="s">
        <v>579</v>
      </c>
      <c r="L316" s="94" t="s">
        <v>66</v>
      </c>
      <c r="M316" s="113"/>
      <c r="N316" s="113"/>
      <c r="O316" s="94"/>
      <c r="P316" s="113"/>
      <c r="Q316" s="113"/>
      <c r="R316" s="113"/>
      <c r="S316" s="113"/>
      <c r="T316" s="113"/>
      <c r="U316" s="113"/>
      <c r="V316" s="113"/>
      <c r="W316" s="113"/>
      <c r="X316" s="113"/>
    </row>
    <row r="317" ht="30" customHeight="1" spans="1:24">
      <c r="A317" s="85">
        <v>177</v>
      </c>
      <c r="B317" s="86" t="s">
        <v>580</v>
      </c>
      <c r="C317" s="85" t="s">
        <v>581</v>
      </c>
      <c r="D317" s="87">
        <v>0.198</v>
      </c>
      <c r="E317" s="87"/>
      <c r="F317" s="87">
        <v>0.198</v>
      </c>
      <c r="G317" s="94" t="s">
        <v>581</v>
      </c>
      <c r="H317" s="94" t="s">
        <v>297</v>
      </c>
      <c r="I317" s="85">
        <v>7</v>
      </c>
      <c r="J317" s="94">
        <v>274</v>
      </c>
      <c r="K317" s="112" t="s">
        <v>582</v>
      </c>
      <c r="L317" s="94" t="s">
        <v>66</v>
      </c>
      <c r="M317" s="113"/>
      <c r="N317" s="113"/>
      <c r="O317" s="94"/>
      <c r="P317" s="113"/>
      <c r="Q317" s="113"/>
      <c r="R317" s="113"/>
      <c r="S317" s="113"/>
      <c r="T317" s="113"/>
      <c r="U317" s="113"/>
      <c r="V317" s="113"/>
      <c r="W317" s="113"/>
      <c r="X317" s="113"/>
    </row>
    <row r="318" ht="30" customHeight="1" spans="1:24">
      <c r="A318" s="85">
        <v>178</v>
      </c>
      <c r="B318" s="86" t="s">
        <v>583</v>
      </c>
      <c r="C318" s="85" t="s">
        <v>584</v>
      </c>
      <c r="D318" s="87">
        <v>0.15</v>
      </c>
      <c r="E318" s="87"/>
      <c r="F318" s="87">
        <v>0.15</v>
      </c>
      <c r="G318" s="94" t="s">
        <v>584</v>
      </c>
      <c r="H318" s="94" t="s">
        <v>111</v>
      </c>
      <c r="I318" s="85" t="s">
        <v>585</v>
      </c>
      <c r="J318" s="94" t="s">
        <v>586</v>
      </c>
      <c r="K318" s="112" t="s">
        <v>587</v>
      </c>
      <c r="L318" s="94" t="s">
        <v>66</v>
      </c>
      <c r="M318" s="113"/>
      <c r="N318" s="113"/>
      <c r="O318" s="94"/>
      <c r="P318" s="113"/>
      <c r="Q318" s="113"/>
      <c r="R318" s="113"/>
      <c r="S318" s="113"/>
      <c r="T318" s="113"/>
      <c r="U318" s="113"/>
      <c r="V318" s="113"/>
      <c r="W318" s="113"/>
      <c r="X318" s="113"/>
    </row>
    <row r="319" ht="39.9" customHeight="1" spans="1:24">
      <c r="A319" s="140">
        <v>179</v>
      </c>
      <c r="B319" s="141" t="s">
        <v>588</v>
      </c>
      <c r="C319" s="140" t="s">
        <v>584</v>
      </c>
      <c r="D319" s="142">
        <v>0.31</v>
      </c>
      <c r="E319" s="142"/>
      <c r="F319" s="142">
        <v>0.31</v>
      </c>
      <c r="G319" s="143" t="s">
        <v>584</v>
      </c>
      <c r="H319" s="143" t="s">
        <v>117</v>
      </c>
      <c r="I319" s="140">
        <v>23</v>
      </c>
      <c r="J319" s="143" t="s">
        <v>589</v>
      </c>
      <c r="K319" s="145" t="s">
        <v>590</v>
      </c>
      <c r="L319" s="143" t="s">
        <v>66</v>
      </c>
      <c r="M319" s="146"/>
      <c r="N319" s="146"/>
      <c r="O319" s="143"/>
      <c r="P319" s="146"/>
      <c r="Q319" s="146"/>
      <c r="R319" s="146"/>
      <c r="S319" s="146"/>
      <c r="T319" s="146"/>
      <c r="U319" s="146"/>
      <c r="V319" s="146"/>
      <c r="W319" s="146"/>
      <c r="X319" s="146"/>
    </row>
    <row r="320" s="51" customFormat="1" ht="33.75" customHeight="1" spans="1:15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7"/>
      <c r="M320" s="147"/>
      <c r="O320" s="147"/>
    </row>
    <row r="321" spans="16:17">
      <c r="P321" s="53"/>
      <c r="Q321" s="53"/>
    </row>
    <row r="322" s="53" customFormat="1" spans="1:9">
      <c r="A322" s="54"/>
      <c r="B322" s="55"/>
      <c r="C322" s="54"/>
      <c r="D322" s="56"/>
      <c r="E322" s="56"/>
      <c r="F322" s="56"/>
      <c r="I322" s="54"/>
    </row>
    <row r="323" s="53" customFormat="1" spans="1:9">
      <c r="A323" s="54"/>
      <c r="B323" s="55"/>
      <c r="C323" s="54"/>
      <c r="D323" s="56"/>
      <c r="E323" s="56"/>
      <c r="F323" s="148"/>
      <c r="I323" s="54"/>
    </row>
    <row r="324" s="53" customFormat="1" spans="1:9">
      <c r="A324" s="54"/>
      <c r="B324" s="55"/>
      <c r="C324" s="54"/>
      <c r="D324" s="56"/>
      <c r="E324" s="56"/>
      <c r="F324" s="56"/>
      <c r="I324" s="54"/>
    </row>
    <row r="325" s="53" customFormat="1" spans="1:9">
      <c r="A325" s="54"/>
      <c r="B325" s="55"/>
      <c r="C325" s="54"/>
      <c r="D325" s="54"/>
      <c r="E325" s="56"/>
      <c r="F325" s="56"/>
      <c r="I325" s="54"/>
    </row>
    <row r="326" s="53" customFormat="1" spans="1:9">
      <c r="A326" s="54"/>
      <c r="B326" s="55"/>
      <c r="C326" s="54"/>
      <c r="D326" s="149"/>
      <c r="E326" s="56"/>
      <c r="F326" s="56"/>
      <c r="G326" s="56"/>
      <c r="I326" s="150"/>
    </row>
    <row r="327" s="53" customFormat="1" spans="1:9">
      <c r="A327" s="54"/>
      <c r="B327" s="55"/>
      <c r="C327" s="54"/>
      <c r="D327" s="54"/>
      <c r="E327" s="56"/>
      <c r="F327" s="150"/>
      <c r="I327" s="150"/>
    </row>
    <row r="328" s="53" customFormat="1" spans="1:9">
      <c r="A328" s="54"/>
      <c r="B328" s="55"/>
      <c r="C328" s="54"/>
      <c r="D328" s="54"/>
      <c r="E328" s="56"/>
      <c r="F328" s="150"/>
      <c r="I328" s="54"/>
    </row>
    <row r="329" s="53" customFormat="1" spans="1:9">
      <c r="A329" s="54"/>
      <c r="B329" s="55"/>
      <c r="C329" s="54"/>
      <c r="D329" s="54"/>
      <c r="E329" s="56"/>
      <c r="F329" s="151"/>
      <c r="I329" s="54"/>
    </row>
    <row r="330" s="53" customFormat="1" hidden="1" spans="1:9">
      <c r="A330" s="54"/>
      <c r="B330" s="55"/>
      <c r="C330" s="54"/>
      <c r="D330" s="56"/>
      <c r="E330" s="56"/>
      <c r="F330" s="56"/>
      <c r="I330" s="54"/>
    </row>
    <row r="331" s="53" customFormat="1" hidden="1" spans="1:9">
      <c r="A331" s="54"/>
      <c r="B331" s="55"/>
      <c r="C331" s="54"/>
      <c r="D331" s="54"/>
      <c r="E331" s="56"/>
      <c r="F331" s="150"/>
      <c r="I331" s="54"/>
    </row>
    <row r="332" s="53" customFormat="1" hidden="1" spans="1:9">
      <c r="A332" s="54"/>
      <c r="B332" s="55"/>
      <c r="C332" s="54"/>
      <c r="D332" s="54"/>
      <c r="E332" s="56"/>
      <c r="F332" s="56"/>
      <c r="I332" s="54"/>
    </row>
    <row r="333" s="53" customFormat="1" hidden="1" spans="1:9">
      <c r="A333" s="54"/>
      <c r="B333" s="55"/>
      <c r="C333" s="54"/>
      <c r="D333" s="149"/>
      <c r="E333" s="56"/>
      <c r="F333" s="151"/>
      <c r="I333" s="54"/>
    </row>
    <row r="334" s="53" customFormat="1" hidden="1" spans="1:9">
      <c r="A334" s="54"/>
      <c r="B334" s="55"/>
      <c r="C334" s="54"/>
      <c r="D334" s="56"/>
      <c r="E334" s="56"/>
      <c r="F334" s="56"/>
      <c r="I334" s="54"/>
    </row>
    <row r="335" s="53" customFormat="1" hidden="1" spans="1:9">
      <c r="A335" s="54"/>
      <c r="B335" s="55"/>
      <c r="C335" s="54"/>
      <c r="D335" s="56"/>
      <c r="E335" s="56"/>
      <c r="F335" s="56"/>
      <c r="I335" s="54"/>
    </row>
    <row r="336" s="53" customFormat="1" hidden="1" spans="1:9">
      <c r="A336" s="54"/>
      <c r="B336" s="55"/>
      <c r="C336" s="54"/>
      <c r="D336" s="56"/>
      <c r="E336" s="56"/>
      <c r="F336" s="56"/>
      <c r="I336" s="54"/>
    </row>
    <row r="337" s="53" customFormat="1" hidden="1" spans="1:9">
      <c r="A337" s="54"/>
      <c r="B337" s="55"/>
      <c r="C337" s="54"/>
      <c r="D337" s="54"/>
      <c r="E337" s="56"/>
      <c r="F337" s="150"/>
      <c r="I337" s="54"/>
    </row>
    <row r="338" s="53" customFormat="1" hidden="1" spans="1:9">
      <c r="A338" s="54"/>
      <c r="B338" s="55"/>
      <c r="C338" s="54"/>
      <c r="D338" s="54"/>
      <c r="E338" s="56"/>
      <c r="F338" s="56"/>
      <c r="I338" s="54"/>
    </row>
    <row r="339" s="53" customFormat="1" hidden="1" spans="1:9">
      <c r="A339" s="54"/>
      <c r="B339" s="55"/>
      <c r="C339" s="54"/>
      <c r="D339" s="56"/>
      <c r="E339" s="56"/>
      <c r="F339" s="56"/>
      <c r="I339" s="54"/>
    </row>
    <row r="340" s="53" customFormat="1" hidden="1" spans="1:9">
      <c r="A340" s="54"/>
      <c r="B340" s="55"/>
      <c r="C340" s="54"/>
      <c r="D340" s="56"/>
      <c r="E340" s="56"/>
      <c r="F340" s="56"/>
      <c r="I340" s="54"/>
    </row>
    <row r="341" s="53" customFormat="1" hidden="1" spans="1:17">
      <c r="A341" s="54"/>
      <c r="B341" s="55"/>
      <c r="C341" s="54"/>
      <c r="D341" s="56"/>
      <c r="E341" s="56"/>
      <c r="F341" s="56"/>
      <c r="I341" s="54"/>
      <c r="P341" s="55"/>
      <c r="Q341" s="55"/>
    </row>
    <row r="342" hidden="1"/>
    <row r="343" hidden="1"/>
    <row r="344" hidden="1"/>
    <row r="345" hidden="1"/>
    <row r="346" hidden="1"/>
    <row r="347" hidden="1" spans="6:6">
      <c r="F347" s="151"/>
    </row>
    <row r="348" hidden="1"/>
    <row r="349" hidden="1"/>
    <row r="352" hidden="1" spans="6:7">
      <c r="F352" s="151"/>
      <c r="G352" s="56"/>
    </row>
    <row r="355" hidden="1"/>
    <row r="356" hidden="1" spans="7:8">
      <c r="G356" s="53" t="s">
        <v>591</v>
      </c>
      <c r="H356" s="53">
        <v>6</v>
      </c>
    </row>
    <row r="357" hidden="1" spans="7:8">
      <c r="G357" s="53" t="s">
        <v>32</v>
      </c>
      <c r="H357" s="53">
        <v>5</v>
      </c>
    </row>
    <row r="358" hidden="1" spans="7:8">
      <c r="G358" s="53" t="s">
        <v>66</v>
      </c>
      <c r="H358" s="53">
        <v>153</v>
      </c>
    </row>
    <row r="359" hidden="1" spans="7:8">
      <c r="G359" s="53" t="s">
        <v>592</v>
      </c>
      <c r="H359" s="53">
        <v>25</v>
      </c>
    </row>
    <row r="360" hidden="1"/>
    <row r="361" hidden="1" spans="7:8">
      <c r="G361" s="53" t="s">
        <v>593</v>
      </c>
      <c r="H361" s="53">
        <f>+H358+H359</f>
        <v>178</v>
      </c>
    </row>
    <row r="362" hidden="1"/>
    <row r="363" hidden="1"/>
    <row r="364" hidden="1"/>
  </sheetData>
  <autoFilter ref="A13:X319">
    <extLst/>
  </autoFilter>
  <mergeCells count="27">
    <mergeCell ref="A1:B1"/>
    <mergeCell ref="A3:X3"/>
    <mergeCell ref="B6:P6"/>
    <mergeCell ref="B7:P7"/>
    <mergeCell ref="B8:P8"/>
    <mergeCell ref="B9:P9"/>
    <mergeCell ref="B10:P10"/>
    <mergeCell ref="B11:P11"/>
    <mergeCell ref="F13:G13"/>
    <mergeCell ref="I13:J13"/>
    <mergeCell ref="Q13:X13"/>
    <mergeCell ref="T14:X14"/>
    <mergeCell ref="A320:K320"/>
    <mergeCell ref="A13:A15"/>
    <mergeCell ref="B13:B15"/>
    <mergeCell ref="C13:C14"/>
    <mergeCell ref="D13:D14"/>
    <mergeCell ref="E13:E14"/>
    <mergeCell ref="H13:H15"/>
    <mergeCell ref="I14:I15"/>
    <mergeCell ref="J14:J15"/>
    <mergeCell ref="K13:K14"/>
    <mergeCell ref="L13:L14"/>
    <mergeCell ref="M13:M14"/>
    <mergeCell ref="Q14:Q15"/>
    <mergeCell ref="R14:R15"/>
    <mergeCell ref="S14:S15"/>
  </mergeCells>
  <printOptions horizontalCentered="1"/>
  <pageMargins left="0.3" right="0.3" top="0.7" bottom="0.3" header="0.3" footer="0.3"/>
  <pageSetup paperSize="9" scale="62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FF00"/>
  </sheetPr>
  <dimension ref="A1:X364"/>
  <sheetViews>
    <sheetView workbookViewId="0">
      <pane xSplit="2" ySplit="14" topLeftCell="C207" activePane="bottomRight" state="frozen"/>
      <selection/>
      <selection pane="topRight"/>
      <selection pane="bottomLeft"/>
      <selection pane="bottomRight" activeCell="F242" sqref="F242"/>
    </sheetView>
  </sheetViews>
  <sheetFormatPr defaultColWidth="9" defaultRowHeight="12"/>
  <cols>
    <col min="1" max="1" width="6" style="54" customWidth="1"/>
    <col min="2" max="2" width="57.4444444444444" style="55" customWidth="1"/>
    <col min="3" max="3" width="5.88888888888889" style="54" customWidth="1"/>
    <col min="4" max="4" width="7.55555555555556" style="56" hidden="1" customWidth="1"/>
    <col min="5" max="5" width="7.44444444444444" style="56" hidden="1" customWidth="1"/>
    <col min="6" max="6" width="8.88888888888889" style="56" customWidth="1"/>
    <col min="7" max="7" width="28.3333333333333" style="53" customWidth="1"/>
    <col min="8" max="8" width="20.5555555555556" style="53" customWidth="1"/>
    <col min="9" max="9" width="8.44444444444444" style="54" customWidth="1"/>
    <col min="10" max="10" width="17.5555555555556" style="53" customWidth="1"/>
    <col min="11" max="11" width="37.6666666666667" style="53" hidden="1" customWidth="1"/>
    <col min="12" max="12" width="11.5555555555556" style="53" hidden="1" customWidth="1"/>
    <col min="13" max="13" width="13.4444444444444" style="53" hidden="1" customWidth="1"/>
    <col min="14" max="14" width="9.11111111111111" style="55" hidden="1" customWidth="1"/>
    <col min="15" max="15" width="9.11111111111111" style="53" hidden="1" customWidth="1"/>
    <col min="16" max="16" width="9" style="55" hidden="1" customWidth="1"/>
    <col min="17" max="18" width="8.88888888888889" style="55"/>
    <col min="19" max="19" width="11.7777777777778" style="55" customWidth="1"/>
    <col min="20" max="20" width="8.88888888888889" style="55"/>
    <col min="21" max="21" width="7.66666666666667" style="55" customWidth="1"/>
    <col min="22" max="22" width="7" style="55" customWidth="1"/>
    <col min="23" max="23" width="8.88888888888889" style="55"/>
    <col min="24" max="24" width="16.7777777777778" style="55" customWidth="1"/>
    <col min="25" max="16384" width="8.88888888888889" style="55"/>
  </cols>
  <sheetData>
    <row r="1" ht="13.2" spans="1:13">
      <c r="A1" s="57" t="s">
        <v>0</v>
      </c>
      <c r="B1" s="57"/>
      <c r="C1" s="57"/>
      <c r="D1" s="58"/>
      <c r="E1" s="59"/>
      <c r="F1" s="59"/>
      <c r="G1" s="60"/>
      <c r="H1" s="60"/>
      <c r="I1" s="59"/>
      <c r="J1" s="60"/>
      <c r="K1" s="60"/>
      <c r="L1" s="60"/>
      <c r="M1" s="60"/>
    </row>
    <row r="2" spans="1:13">
      <c r="A2" s="61"/>
      <c r="B2" s="62"/>
      <c r="C2" s="62"/>
      <c r="D2" s="58"/>
      <c r="E2" s="58"/>
      <c r="F2" s="58"/>
      <c r="G2" s="60"/>
      <c r="H2" s="60"/>
      <c r="I2" s="59"/>
      <c r="J2" s="60"/>
      <c r="K2" s="60"/>
      <c r="L2" s="60"/>
      <c r="M2" s="60"/>
    </row>
    <row r="3" ht="18.75" customHeight="1" spans="1:24">
      <c r="A3" s="63" t="s">
        <v>594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ht="4.2" customHeight="1" spans="1:13">
      <c r="A4" s="61"/>
      <c r="B4" s="64"/>
      <c r="C4" s="64"/>
      <c r="D4" s="64"/>
      <c r="E4" s="64"/>
      <c r="F4" s="64"/>
      <c r="G4" s="64"/>
      <c r="H4" s="61"/>
      <c r="I4" s="61"/>
      <c r="J4" s="64"/>
      <c r="K4" s="105"/>
      <c r="L4" s="106"/>
      <c r="M4" s="61"/>
    </row>
    <row r="5" ht="14.25" customHeight="1" spans="1:13">
      <c r="A5" s="65" t="s">
        <v>2</v>
      </c>
      <c r="B5" s="64"/>
      <c r="C5" s="64"/>
      <c r="D5" s="64"/>
      <c r="E5" s="64"/>
      <c r="F5" s="64"/>
      <c r="G5" s="64"/>
      <c r="H5" s="61"/>
      <c r="I5" s="61"/>
      <c r="J5" s="64"/>
      <c r="K5" s="105"/>
      <c r="L5" s="106"/>
      <c r="M5" s="61"/>
    </row>
    <row r="6" ht="14.25" customHeight="1" spans="1:16">
      <c r="A6" s="61"/>
      <c r="B6" s="66" t="s">
        <v>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ht="14.25" customHeight="1" spans="1:16">
      <c r="A7" s="61"/>
      <c r="B7" s="67" t="s">
        <v>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ht="14.25" customHeight="1" spans="1:16">
      <c r="A8" s="61"/>
      <c r="B8" s="68" t="s">
        <v>5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ht="14.25" customHeight="1" spans="1:16">
      <c r="A9" s="61"/>
      <c r="B9" s="69" t="s">
        <v>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ht="14.25" customHeight="1" spans="1:16">
      <c r="A10" s="61"/>
      <c r="B10" s="70" t="s">
        <v>7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ht="14.25" customHeight="1" spans="1:16">
      <c r="A11" s="61"/>
      <c r="B11" s="71" t="s">
        <v>8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ht="4.2" customHeight="1" spans="1:13">
      <c r="A12" s="61"/>
      <c r="B12" s="64"/>
      <c r="C12" s="64"/>
      <c r="D12" s="64"/>
      <c r="E12" s="64"/>
      <c r="F12" s="64"/>
      <c r="G12" s="64"/>
      <c r="H12" s="61"/>
      <c r="I12" s="61"/>
      <c r="J12" s="64"/>
      <c r="K12" s="105"/>
      <c r="L12" s="106"/>
      <c r="M12" s="61"/>
    </row>
    <row r="13" ht="18.9" customHeight="1" spans="1:24">
      <c r="A13" s="72" t="s">
        <v>9</v>
      </c>
      <c r="B13" s="73" t="s">
        <v>10</v>
      </c>
      <c r="C13" s="74" t="s">
        <v>11</v>
      </c>
      <c r="D13" s="75" t="s">
        <v>12</v>
      </c>
      <c r="E13" s="75" t="s">
        <v>13</v>
      </c>
      <c r="F13" s="76" t="s">
        <v>14</v>
      </c>
      <c r="G13" s="76"/>
      <c r="H13" s="73" t="s">
        <v>15</v>
      </c>
      <c r="I13" s="76" t="s">
        <v>16</v>
      </c>
      <c r="J13" s="76"/>
      <c r="K13" s="76" t="s">
        <v>17</v>
      </c>
      <c r="L13" s="76" t="s">
        <v>18</v>
      </c>
      <c r="M13" s="107" t="s">
        <v>19</v>
      </c>
      <c r="Q13" s="118" t="s">
        <v>20</v>
      </c>
      <c r="R13" s="118"/>
      <c r="S13" s="118"/>
      <c r="T13" s="118"/>
      <c r="U13" s="118"/>
      <c r="V13" s="118"/>
      <c r="W13" s="118"/>
      <c r="X13" s="118"/>
    </row>
    <row r="14" ht="19.8" customHeight="1" spans="1:24">
      <c r="A14" s="77"/>
      <c r="B14" s="78"/>
      <c r="C14" s="74"/>
      <c r="D14" s="75"/>
      <c r="E14" s="75"/>
      <c r="F14" s="75" t="s">
        <v>21</v>
      </c>
      <c r="G14" s="76" t="s">
        <v>22</v>
      </c>
      <c r="H14" s="78"/>
      <c r="I14" s="72" t="s">
        <v>23</v>
      </c>
      <c r="J14" s="73" t="s">
        <v>24</v>
      </c>
      <c r="K14" s="76"/>
      <c r="L14" s="76"/>
      <c r="M14" s="107"/>
      <c r="O14" s="60" t="s">
        <v>25</v>
      </c>
      <c r="Q14" s="118" t="s">
        <v>26</v>
      </c>
      <c r="R14" s="118" t="s">
        <v>27</v>
      </c>
      <c r="S14" s="118" t="s">
        <v>28</v>
      </c>
      <c r="T14" s="118" t="s">
        <v>29</v>
      </c>
      <c r="U14" s="118"/>
      <c r="V14" s="118"/>
      <c r="W14" s="118"/>
      <c r="X14" s="118"/>
    </row>
    <row r="15" ht="45" customHeight="1" spans="1:24">
      <c r="A15" s="77"/>
      <c r="B15" s="78"/>
      <c r="C15" s="72"/>
      <c r="D15" s="79"/>
      <c r="E15" s="79"/>
      <c r="F15" s="79"/>
      <c r="G15" s="73"/>
      <c r="H15" s="78"/>
      <c r="I15" s="77"/>
      <c r="J15" s="78"/>
      <c r="K15" s="73"/>
      <c r="L15" s="73"/>
      <c r="M15" s="60"/>
      <c r="O15" s="60"/>
      <c r="Q15" s="119"/>
      <c r="R15" s="119"/>
      <c r="S15" s="119"/>
      <c r="T15" s="119" t="s">
        <v>30</v>
      </c>
      <c r="U15" s="119" t="s">
        <v>31</v>
      </c>
      <c r="V15" s="119" t="s">
        <v>32</v>
      </c>
      <c r="W15" s="119" t="s">
        <v>33</v>
      </c>
      <c r="X15" s="120" t="s">
        <v>34</v>
      </c>
    </row>
    <row r="16" ht="15" customHeight="1" spans="1:24">
      <c r="A16" s="181" t="s">
        <v>35</v>
      </c>
      <c r="B16" s="181" t="s">
        <v>36</v>
      </c>
      <c r="C16" s="181" t="s">
        <v>37</v>
      </c>
      <c r="D16" s="75"/>
      <c r="E16" s="75"/>
      <c r="F16" s="181" t="s">
        <v>38</v>
      </c>
      <c r="G16" s="181" t="s">
        <v>39</v>
      </c>
      <c r="H16" s="181" t="s">
        <v>40</v>
      </c>
      <c r="I16" s="181" t="s">
        <v>41</v>
      </c>
      <c r="J16" s="181" t="s">
        <v>42</v>
      </c>
      <c r="K16" s="76"/>
      <c r="L16" s="76"/>
      <c r="M16" s="108"/>
      <c r="N16" s="109"/>
      <c r="O16" s="108"/>
      <c r="P16" s="109"/>
      <c r="Q16" s="181" t="s">
        <v>43</v>
      </c>
      <c r="R16" s="181" t="s">
        <v>44</v>
      </c>
      <c r="S16" s="181" t="s">
        <v>45</v>
      </c>
      <c r="T16" s="181" t="s">
        <v>46</v>
      </c>
      <c r="U16" s="181" t="s">
        <v>47</v>
      </c>
      <c r="V16" s="181" t="s">
        <v>48</v>
      </c>
      <c r="W16" s="181" t="s">
        <v>49</v>
      </c>
      <c r="X16" s="181" t="s">
        <v>50</v>
      </c>
    </row>
    <row r="17" ht="19.05" customHeight="1" spans="1:24">
      <c r="A17" s="81" t="s">
        <v>51</v>
      </c>
      <c r="B17" s="82" t="s">
        <v>52</v>
      </c>
      <c r="C17" s="83"/>
      <c r="D17" s="83"/>
      <c r="E17" s="83"/>
      <c r="F17" s="83"/>
      <c r="G17" s="83"/>
      <c r="H17" s="84"/>
      <c r="I17" s="84"/>
      <c r="J17" s="83"/>
      <c r="K17" s="84"/>
      <c r="L17" s="83"/>
      <c r="M17" s="110"/>
      <c r="N17" s="111"/>
      <c r="O17" s="110"/>
      <c r="P17" s="111"/>
      <c r="Q17" s="121"/>
      <c r="R17" s="121"/>
      <c r="S17" s="121"/>
      <c r="T17" s="111"/>
      <c r="U17" s="111"/>
      <c r="V17" s="111"/>
      <c r="W17" s="111"/>
      <c r="X17" s="111"/>
    </row>
    <row r="18" ht="30" hidden="1" customHeight="1" spans="1:24">
      <c r="A18" s="85">
        <v>1</v>
      </c>
      <c r="B18" s="86" t="s">
        <v>53</v>
      </c>
      <c r="C18" s="85" t="s">
        <v>54</v>
      </c>
      <c r="D18" s="87">
        <v>0.5</v>
      </c>
      <c r="E18" s="87"/>
      <c r="F18" s="87">
        <v>0.5</v>
      </c>
      <c r="G18" s="88" t="s">
        <v>55</v>
      </c>
      <c r="H18" s="88" t="s">
        <v>56</v>
      </c>
      <c r="I18" s="85"/>
      <c r="J18" s="94"/>
      <c r="K18" s="112" t="s">
        <v>57</v>
      </c>
      <c r="L18" s="94" t="s">
        <v>58</v>
      </c>
      <c r="M18" s="113"/>
      <c r="N18" s="113"/>
      <c r="O18" s="94"/>
      <c r="P18" s="113"/>
      <c r="Q18" s="113"/>
      <c r="R18" s="113"/>
      <c r="S18" s="113"/>
      <c r="T18" s="113"/>
      <c r="U18" s="113"/>
      <c r="V18" s="113"/>
      <c r="W18" s="113"/>
      <c r="X18" s="113"/>
    </row>
    <row r="19" ht="25.05" customHeight="1" spans="1:24">
      <c r="A19" s="89" t="s">
        <v>59</v>
      </c>
      <c r="B19" s="90" t="s">
        <v>60</v>
      </c>
      <c r="C19" s="91"/>
      <c r="D19" s="91"/>
      <c r="E19" s="91"/>
      <c r="F19" s="91"/>
      <c r="G19" s="91"/>
      <c r="H19" s="92"/>
      <c r="I19" s="92"/>
      <c r="J19" s="91"/>
      <c r="K19" s="92"/>
      <c r="L19" s="91"/>
      <c r="M19" s="94"/>
      <c r="N19" s="113"/>
      <c r="O19" s="94"/>
      <c r="P19" s="113"/>
      <c r="Q19" s="113"/>
      <c r="R19" s="113"/>
      <c r="S19" s="113"/>
      <c r="T19" s="113"/>
      <c r="U19" s="113"/>
      <c r="V19" s="113"/>
      <c r="W19" s="113"/>
      <c r="X19" s="113"/>
    </row>
    <row r="20" ht="48" hidden="1" spans="1:24">
      <c r="A20" s="85">
        <v>2</v>
      </c>
      <c r="B20" s="86" t="s">
        <v>61</v>
      </c>
      <c r="C20" s="93" t="s">
        <v>62</v>
      </c>
      <c r="D20" s="87">
        <v>138.31</v>
      </c>
      <c r="E20" s="87"/>
      <c r="F20" s="87">
        <v>138.31</v>
      </c>
      <c r="G20" s="94" t="s">
        <v>63</v>
      </c>
      <c r="H20" s="94" t="s">
        <v>64</v>
      </c>
      <c r="I20" s="94"/>
      <c r="J20" s="114"/>
      <c r="K20" s="94" t="s">
        <v>65</v>
      </c>
      <c r="L20" s="94" t="s">
        <v>66</v>
      </c>
      <c r="M20" s="94"/>
      <c r="N20" s="113"/>
      <c r="O20" s="94" t="s">
        <v>67</v>
      </c>
      <c r="P20" s="113"/>
      <c r="Q20" s="113"/>
      <c r="R20" s="113"/>
      <c r="S20" s="113"/>
      <c r="T20" s="113"/>
      <c r="U20" s="113"/>
      <c r="V20" s="113"/>
      <c r="W20" s="113"/>
      <c r="X20" s="113"/>
    </row>
    <row r="21" s="51" customFormat="1" ht="48" hidden="1" spans="1:24">
      <c r="A21" s="95"/>
      <c r="B21" s="96" t="s">
        <v>68</v>
      </c>
      <c r="C21" s="97" t="s">
        <v>62</v>
      </c>
      <c r="D21" s="98">
        <v>78.13</v>
      </c>
      <c r="E21" s="98"/>
      <c r="F21" s="98">
        <v>78.13</v>
      </c>
      <c r="G21" s="99" t="s">
        <v>69</v>
      </c>
      <c r="H21" s="100" t="s">
        <v>70</v>
      </c>
      <c r="I21" s="100"/>
      <c r="J21" s="115"/>
      <c r="K21" s="100"/>
      <c r="L21" s="115"/>
      <c r="M21" s="100"/>
      <c r="N21" s="116"/>
      <c r="O21" s="100"/>
      <c r="P21" s="116"/>
      <c r="Q21" s="116"/>
      <c r="R21" s="116"/>
      <c r="S21" s="116"/>
      <c r="T21" s="116"/>
      <c r="U21" s="116"/>
      <c r="V21" s="116"/>
      <c r="W21" s="116"/>
      <c r="X21" s="116"/>
    </row>
    <row r="22" s="51" customFormat="1" ht="30" hidden="1" customHeight="1" spans="1:24">
      <c r="A22" s="95"/>
      <c r="B22" s="96" t="s">
        <v>71</v>
      </c>
      <c r="C22" s="97" t="s">
        <v>62</v>
      </c>
      <c r="D22" s="98">
        <v>8.67</v>
      </c>
      <c r="E22" s="98"/>
      <c r="F22" s="98">
        <v>8.67</v>
      </c>
      <c r="G22" s="99" t="s">
        <v>72</v>
      </c>
      <c r="H22" s="100" t="s">
        <v>73</v>
      </c>
      <c r="I22" s="100"/>
      <c r="J22" s="115"/>
      <c r="K22" s="100"/>
      <c r="L22" s="115"/>
      <c r="M22" s="100"/>
      <c r="N22" s="116"/>
      <c r="O22" s="100"/>
      <c r="P22" s="116"/>
      <c r="Q22" s="116"/>
      <c r="R22" s="116"/>
      <c r="S22" s="116"/>
      <c r="T22" s="116"/>
      <c r="U22" s="116"/>
      <c r="V22" s="116"/>
      <c r="W22" s="116"/>
      <c r="X22" s="116"/>
    </row>
    <row r="23" s="51" customFormat="1" ht="36" hidden="1" spans="1:24">
      <c r="A23" s="95"/>
      <c r="B23" s="96" t="s">
        <v>74</v>
      </c>
      <c r="C23" s="97" t="s">
        <v>62</v>
      </c>
      <c r="D23" s="98">
        <v>51.51</v>
      </c>
      <c r="E23" s="98"/>
      <c r="F23" s="98">
        <v>51.51</v>
      </c>
      <c r="G23" s="99" t="s">
        <v>75</v>
      </c>
      <c r="H23" s="100" t="s">
        <v>76</v>
      </c>
      <c r="I23" s="100"/>
      <c r="J23" s="115"/>
      <c r="K23" s="100"/>
      <c r="L23" s="115"/>
      <c r="M23" s="100"/>
      <c r="N23" s="116"/>
      <c r="O23" s="100"/>
      <c r="P23" s="116"/>
      <c r="Q23" s="116"/>
      <c r="R23" s="116"/>
      <c r="S23" s="116"/>
      <c r="T23" s="116"/>
      <c r="U23" s="116"/>
      <c r="V23" s="116"/>
      <c r="W23" s="116"/>
      <c r="X23" s="116"/>
    </row>
    <row r="24" ht="39.9" hidden="1" customHeight="1" spans="1:24">
      <c r="A24" s="85">
        <v>3</v>
      </c>
      <c r="B24" s="86" t="s">
        <v>77</v>
      </c>
      <c r="C24" s="85" t="s">
        <v>62</v>
      </c>
      <c r="D24" s="87">
        <f>E24+F24</f>
        <v>265.43</v>
      </c>
      <c r="E24" s="87"/>
      <c r="F24" s="87">
        <v>265.43</v>
      </c>
      <c r="G24" s="88" t="s">
        <v>78</v>
      </c>
      <c r="H24" s="94" t="s">
        <v>79</v>
      </c>
      <c r="I24" s="85"/>
      <c r="J24" s="94"/>
      <c r="K24" s="112" t="s">
        <v>80</v>
      </c>
      <c r="L24" s="94" t="s">
        <v>66</v>
      </c>
      <c r="M24" s="113"/>
      <c r="N24" s="113"/>
      <c r="O24" s="94"/>
      <c r="P24" s="113"/>
      <c r="Q24" s="113"/>
      <c r="R24" s="113"/>
      <c r="S24" s="113"/>
      <c r="T24" s="113"/>
      <c r="U24" s="113"/>
      <c r="V24" s="113"/>
      <c r="W24" s="113"/>
      <c r="X24" s="113"/>
    </row>
    <row r="25" ht="30" hidden="1" customHeight="1" spans="1:24">
      <c r="A25" s="85">
        <v>4</v>
      </c>
      <c r="B25" s="86" t="s">
        <v>81</v>
      </c>
      <c r="C25" s="85" t="s">
        <v>62</v>
      </c>
      <c r="D25" s="87">
        <f>E25+F25</f>
        <v>29.7</v>
      </c>
      <c r="E25" s="87"/>
      <c r="F25" s="87">
        <v>29.7</v>
      </c>
      <c r="G25" s="88" t="s">
        <v>55</v>
      </c>
      <c r="H25" s="88" t="s">
        <v>82</v>
      </c>
      <c r="I25" s="85"/>
      <c r="J25" s="94"/>
      <c r="K25" s="112" t="s">
        <v>83</v>
      </c>
      <c r="L25" s="94" t="s">
        <v>66</v>
      </c>
      <c r="M25" s="113"/>
      <c r="N25" s="113"/>
      <c r="O25" s="94"/>
      <c r="P25" s="113"/>
      <c r="Q25" s="113"/>
      <c r="R25" s="113"/>
      <c r="S25" s="113"/>
      <c r="T25" s="113"/>
      <c r="U25" s="113"/>
      <c r="V25" s="113"/>
      <c r="W25" s="113"/>
      <c r="X25" s="113"/>
    </row>
    <row r="26" ht="30" hidden="1" customHeight="1" spans="1:24">
      <c r="A26" s="85">
        <v>5</v>
      </c>
      <c r="B26" s="86" t="s">
        <v>84</v>
      </c>
      <c r="C26" s="85" t="s">
        <v>85</v>
      </c>
      <c r="D26" s="87">
        <f>E26+F26</f>
        <v>758</v>
      </c>
      <c r="E26" s="87"/>
      <c r="F26" s="87">
        <v>758</v>
      </c>
      <c r="G26" s="88" t="s">
        <v>55</v>
      </c>
      <c r="H26" s="88" t="s">
        <v>82</v>
      </c>
      <c r="I26" s="85"/>
      <c r="J26" s="94"/>
      <c r="K26" s="112" t="s">
        <v>83</v>
      </c>
      <c r="L26" s="94" t="s">
        <v>66</v>
      </c>
      <c r="M26" s="113">
        <v>2017</v>
      </c>
      <c r="N26" s="113"/>
      <c r="O26" s="94"/>
      <c r="P26" s="113"/>
      <c r="Q26" s="113"/>
      <c r="R26" s="113"/>
      <c r="S26" s="113"/>
      <c r="T26" s="113"/>
      <c r="U26" s="113"/>
      <c r="V26" s="113"/>
      <c r="W26" s="113"/>
      <c r="X26" s="113"/>
    </row>
    <row r="27" ht="30" hidden="1" customHeight="1" spans="1:24">
      <c r="A27" s="85">
        <v>6</v>
      </c>
      <c r="B27" s="86" t="s">
        <v>86</v>
      </c>
      <c r="C27" s="85" t="s">
        <v>87</v>
      </c>
      <c r="D27" s="87">
        <f>E27+F27</f>
        <v>87.8</v>
      </c>
      <c r="E27" s="87"/>
      <c r="F27" s="87">
        <v>87.8</v>
      </c>
      <c r="G27" s="88" t="s">
        <v>55</v>
      </c>
      <c r="H27" s="88" t="s">
        <v>82</v>
      </c>
      <c r="I27" s="85"/>
      <c r="J27" s="94"/>
      <c r="K27" s="112" t="s">
        <v>83</v>
      </c>
      <c r="L27" s="94" t="s">
        <v>66</v>
      </c>
      <c r="M27" s="113"/>
      <c r="N27" s="113"/>
      <c r="O27" s="94"/>
      <c r="P27" s="113"/>
      <c r="Q27" s="113"/>
      <c r="R27" s="113"/>
      <c r="S27" s="113"/>
      <c r="T27" s="113"/>
      <c r="U27" s="113"/>
      <c r="V27" s="113"/>
      <c r="W27" s="113"/>
      <c r="X27" s="113"/>
    </row>
    <row r="28" ht="30" hidden="1" customHeight="1" spans="1:24">
      <c r="A28" s="85">
        <v>7</v>
      </c>
      <c r="B28" s="86" t="s">
        <v>88</v>
      </c>
      <c r="C28" s="85" t="s">
        <v>89</v>
      </c>
      <c r="D28" s="87">
        <f t="shared" ref="D28" si="0">E28+F28</f>
        <v>50.8</v>
      </c>
      <c r="E28" s="87"/>
      <c r="F28" s="87">
        <v>50.8</v>
      </c>
      <c r="G28" s="88" t="s">
        <v>55</v>
      </c>
      <c r="H28" s="88" t="s">
        <v>82</v>
      </c>
      <c r="I28" s="85"/>
      <c r="J28" s="94"/>
      <c r="K28" s="112" t="s">
        <v>83</v>
      </c>
      <c r="L28" s="94" t="s">
        <v>66</v>
      </c>
      <c r="M28" s="113"/>
      <c r="N28" s="113"/>
      <c r="O28" s="94"/>
      <c r="P28" s="113"/>
      <c r="Q28" s="113"/>
      <c r="R28" s="113"/>
      <c r="S28" s="113"/>
      <c r="T28" s="113"/>
      <c r="U28" s="113"/>
      <c r="V28" s="113"/>
      <c r="W28" s="113"/>
      <c r="X28" s="113"/>
    </row>
    <row r="29" ht="30" hidden="1" customHeight="1" spans="1:24">
      <c r="A29" s="85">
        <v>8</v>
      </c>
      <c r="B29" s="86" t="s">
        <v>90</v>
      </c>
      <c r="C29" s="85" t="s">
        <v>91</v>
      </c>
      <c r="D29" s="87">
        <f>F29</f>
        <v>40</v>
      </c>
      <c r="E29" s="87"/>
      <c r="F29" s="87">
        <v>40</v>
      </c>
      <c r="G29" s="88" t="s">
        <v>55</v>
      </c>
      <c r="H29" s="88" t="s">
        <v>82</v>
      </c>
      <c r="I29" s="85"/>
      <c r="J29" s="94"/>
      <c r="K29" s="112" t="s">
        <v>83</v>
      </c>
      <c r="L29" s="94" t="s">
        <v>66</v>
      </c>
      <c r="M29" s="113"/>
      <c r="N29" s="113"/>
      <c r="O29" s="94"/>
      <c r="P29" s="113"/>
      <c r="Q29" s="113"/>
      <c r="R29" s="113"/>
      <c r="S29" s="113"/>
      <c r="T29" s="113"/>
      <c r="U29" s="113"/>
      <c r="V29" s="113"/>
      <c r="W29" s="113"/>
      <c r="X29" s="113"/>
    </row>
    <row r="30" ht="25.05" customHeight="1" spans="1:24">
      <c r="A30" s="89" t="s">
        <v>92</v>
      </c>
      <c r="B30" s="90" t="s">
        <v>93</v>
      </c>
      <c r="C30" s="85"/>
      <c r="D30" s="101"/>
      <c r="E30" s="101"/>
      <c r="F30" s="101"/>
      <c r="G30" s="91"/>
      <c r="H30" s="92"/>
      <c r="I30" s="92"/>
      <c r="J30" s="91"/>
      <c r="K30" s="92"/>
      <c r="L30" s="91"/>
      <c r="M30" s="113"/>
      <c r="N30" s="113"/>
      <c r="O30" s="94"/>
      <c r="P30" s="113"/>
      <c r="Q30" s="113"/>
      <c r="R30" s="113"/>
      <c r="S30" s="113"/>
      <c r="T30" s="113"/>
      <c r="U30" s="113"/>
      <c r="V30" s="113"/>
      <c r="W30" s="113"/>
      <c r="X30" s="113"/>
    </row>
    <row r="31" ht="25.05" customHeight="1" spans="1:24">
      <c r="A31" s="85">
        <v>9</v>
      </c>
      <c r="B31" s="86" t="s">
        <v>94</v>
      </c>
      <c r="C31" s="85" t="s">
        <v>62</v>
      </c>
      <c r="D31" s="87">
        <v>47.3</v>
      </c>
      <c r="E31" s="87"/>
      <c r="F31" s="87">
        <v>47.3</v>
      </c>
      <c r="G31" s="88" t="s">
        <v>95</v>
      </c>
      <c r="H31" s="88" t="s">
        <v>96</v>
      </c>
      <c r="I31" s="85"/>
      <c r="J31" s="94"/>
      <c r="K31" s="94" t="s">
        <v>97</v>
      </c>
      <c r="L31" s="94" t="s">
        <v>66</v>
      </c>
      <c r="M31" s="113"/>
      <c r="N31" s="113"/>
      <c r="O31" s="94" t="s">
        <v>67</v>
      </c>
      <c r="P31" s="113"/>
      <c r="Q31" s="113"/>
      <c r="R31" s="113"/>
      <c r="S31" s="113"/>
      <c r="T31" s="113"/>
      <c r="U31" s="113"/>
      <c r="V31" s="113"/>
      <c r="W31" s="113"/>
      <c r="X31" s="113"/>
    </row>
    <row r="32" s="51" customFormat="1" ht="30" hidden="1" customHeight="1" spans="1:24">
      <c r="A32" s="95"/>
      <c r="B32" s="96" t="s">
        <v>98</v>
      </c>
      <c r="C32" s="95" t="s">
        <v>62</v>
      </c>
      <c r="D32" s="98">
        <v>17.76</v>
      </c>
      <c r="E32" s="98"/>
      <c r="F32" s="98">
        <v>17.76</v>
      </c>
      <c r="G32" s="99" t="s">
        <v>99</v>
      </c>
      <c r="H32" s="100" t="s">
        <v>79</v>
      </c>
      <c r="I32" s="95"/>
      <c r="J32" s="100"/>
      <c r="K32" s="100"/>
      <c r="L32" s="100"/>
      <c r="M32" s="116"/>
      <c r="N32" s="116"/>
      <c r="O32" s="100"/>
      <c r="P32" s="116"/>
      <c r="Q32" s="116"/>
      <c r="R32" s="116"/>
      <c r="S32" s="116"/>
      <c r="T32" s="116"/>
      <c r="U32" s="116"/>
      <c r="V32" s="116"/>
      <c r="W32" s="116"/>
      <c r="X32" s="116"/>
    </row>
    <row r="33" s="51" customFormat="1" ht="19.95" hidden="1" customHeight="1" spans="1:24">
      <c r="A33" s="95"/>
      <c r="B33" s="102" t="s">
        <v>100</v>
      </c>
      <c r="C33" s="95" t="s">
        <v>62</v>
      </c>
      <c r="D33" s="98">
        <v>6.3</v>
      </c>
      <c r="E33" s="98"/>
      <c r="F33" s="98">
        <v>6.3</v>
      </c>
      <c r="G33" s="99" t="s">
        <v>101</v>
      </c>
      <c r="H33" s="99" t="s">
        <v>82</v>
      </c>
      <c r="I33" s="95"/>
      <c r="J33" s="100"/>
      <c r="K33" s="100"/>
      <c r="L33" s="100"/>
      <c r="M33" s="116"/>
      <c r="N33" s="116"/>
      <c r="O33" s="100"/>
      <c r="P33" s="116"/>
      <c r="Q33" s="116"/>
      <c r="R33" s="116"/>
      <c r="S33" s="116"/>
      <c r="T33" s="116"/>
      <c r="U33" s="116"/>
      <c r="V33" s="116"/>
      <c r="W33" s="116"/>
      <c r="X33" s="116"/>
    </row>
    <row r="34" s="51" customFormat="1" ht="18.9" hidden="1" customHeight="1" spans="1:24">
      <c r="A34" s="95"/>
      <c r="B34" s="96" t="s">
        <v>74</v>
      </c>
      <c r="C34" s="95" t="s">
        <v>62</v>
      </c>
      <c r="D34" s="98">
        <v>17.59</v>
      </c>
      <c r="E34" s="98"/>
      <c r="F34" s="98">
        <v>17.59</v>
      </c>
      <c r="G34" s="99" t="s">
        <v>102</v>
      </c>
      <c r="H34" s="100" t="s">
        <v>76</v>
      </c>
      <c r="I34" s="95"/>
      <c r="J34" s="100"/>
      <c r="K34" s="100"/>
      <c r="L34" s="100"/>
      <c r="M34" s="116"/>
      <c r="N34" s="116"/>
      <c r="O34" s="100"/>
      <c r="P34" s="116"/>
      <c r="Q34" s="116"/>
      <c r="R34" s="116"/>
      <c r="S34" s="116"/>
      <c r="T34" s="116"/>
      <c r="U34" s="116"/>
      <c r="V34" s="116"/>
      <c r="W34" s="116"/>
      <c r="X34" s="116"/>
    </row>
    <row r="35" s="51" customFormat="1" ht="18.9" customHeight="1" spans="1:24">
      <c r="A35" s="95"/>
      <c r="B35" s="96" t="s">
        <v>103</v>
      </c>
      <c r="C35" s="95" t="s">
        <v>62</v>
      </c>
      <c r="D35" s="98">
        <v>5.65</v>
      </c>
      <c r="E35" s="98"/>
      <c r="F35" s="98">
        <v>5.65</v>
      </c>
      <c r="G35" s="99" t="s">
        <v>104</v>
      </c>
      <c r="H35" s="100" t="s">
        <v>105</v>
      </c>
      <c r="I35" s="95"/>
      <c r="J35" s="100"/>
      <c r="K35" s="100"/>
      <c r="L35" s="100"/>
      <c r="M35" s="116"/>
      <c r="N35" s="116"/>
      <c r="O35" s="100"/>
      <c r="P35" s="116"/>
      <c r="Q35" s="116"/>
      <c r="R35" s="116"/>
      <c r="S35" s="116"/>
      <c r="T35" s="116"/>
      <c r="U35" s="116"/>
      <c r="V35" s="116"/>
      <c r="W35" s="116"/>
      <c r="X35" s="116"/>
    </row>
    <row r="36" s="51" customFormat="1" ht="24" spans="1:24">
      <c r="A36" s="95"/>
      <c r="B36" s="96" t="s">
        <v>106</v>
      </c>
      <c r="C36" s="95" t="s">
        <v>62</v>
      </c>
      <c r="D36" s="98">
        <v>9.19</v>
      </c>
      <c r="E36" s="98"/>
      <c r="F36" s="98">
        <v>9.19</v>
      </c>
      <c r="G36" s="99" t="s">
        <v>107</v>
      </c>
      <c r="H36" s="100" t="s">
        <v>108</v>
      </c>
      <c r="I36" s="95"/>
      <c r="J36" s="100"/>
      <c r="K36" s="100"/>
      <c r="L36" s="100"/>
      <c r="M36" s="116"/>
      <c r="N36" s="116"/>
      <c r="O36" s="100"/>
      <c r="P36" s="116"/>
      <c r="Q36" s="116"/>
      <c r="R36" s="116"/>
      <c r="S36" s="116"/>
      <c r="T36" s="116"/>
      <c r="U36" s="116"/>
      <c r="V36" s="116"/>
      <c r="W36" s="116"/>
      <c r="X36" s="116"/>
    </row>
    <row r="37" ht="30" hidden="1" customHeight="1" spans="1:24">
      <c r="A37" s="85">
        <v>10</v>
      </c>
      <c r="B37" s="86" t="s">
        <v>109</v>
      </c>
      <c r="C37" s="85" t="s">
        <v>62</v>
      </c>
      <c r="D37" s="87">
        <f>E37+F37</f>
        <v>8</v>
      </c>
      <c r="E37" s="87"/>
      <c r="F37" s="87">
        <v>8</v>
      </c>
      <c r="G37" s="88" t="s">
        <v>110</v>
      </c>
      <c r="H37" s="88" t="s">
        <v>111</v>
      </c>
      <c r="I37" s="85"/>
      <c r="J37" s="94"/>
      <c r="K37" s="112" t="s">
        <v>83</v>
      </c>
      <c r="L37" s="94" t="s">
        <v>112</v>
      </c>
      <c r="M37" s="113">
        <v>2018</v>
      </c>
      <c r="N37" s="113"/>
      <c r="O37" s="94" t="s">
        <v>67</v>
      </c>
      <c r="P37" s="113"/>
      <c r="Q37" s="113"/>
      <c r="R37" s="113"/>
      <c r="S37" s="113"/>
      <c r="T37" s="113"/>
      <c r="U37" s="113"/>
      <c r="V37" s="113"/>
      <c r="W37" s="113"/>
      <c r="X37" s="113"/>
    </row>
    <row r="38" s="51" customFormat="1" ht="50.1" hidden="1" customHeight="1" spans="1:24">
      <c r="A38" s="95"/>
      <c r="B38" s="96" t="s">
        <v>113</v>
      </c>
      <c r="C38" s="95" t="s">
        <v>62</v>
      </c>
      <c r="D38" s="98">
        <v>2.1</v>
      </c>
      <c r="E38" s="98"/>
      <c r="F38" s="98">
        <v>2.1</v>
      </c>
      <c r="G38" s="99" t="s">
        <v>114</v>
      </c>
      <c r="H38" s="99" t="s">
        <v>111</v>
      </c>
      <c r="I38" s="95"/>
      <c r="J38" s="100"/>
      <c r="K38" s="117" t="s">
        <v>115</v>
      </c>
      <c r="L38" s="100"/>
      <c r="M38" s="116"/>
      <c r="N38" s="116"/>
      <c r="O38" s="100"/>
      <c r="P38" s="116"/>
      <c r="Q38" s="116"/>
      <c r="R38" s="116"/>
      <c r="S38" s="116"/>
      <c r="T38" s="116"/>
      <c r="U38" s="116"/>
      <c r="V38" s="116"/>
      <c r="W38" s="116"/>
      <c r="X38" s="116"/>
    </row>
    <row r="39" ht="30" hidden="1" customHeight="1" spans="1:24">
      <c r="A39" s="85">
        <v>11</v>
      </c>
      <c r="B39" s="86" t="s">
        <v>109</v>
      </c>
      <c r="C39" s="85" t="s">
        <v>62</v>
      </c>
      <c r="D39" s="87">
        <f>E39+F39</f>
        <v>8</v>
      </c>
      <c r="E39" s="87"/>
      <c r="F39" s="87">
        <v>8</v>
      </c>
      <c r="G39" s="88" t="s">
        <v>116</v>
      </c>
      <c r="H39" s="88" t="s">
        <v>117</v>
      </c>
      <c r="I39" s="85"/>
      <c r="J39" s="94"/>
      <c r="K39" s="112" t="s">
        <v>83</v>
      </c>
      <c r="L39" s="94" t="s">
        <v>66</v>
      </c>
      <c r="M39" s="113">
        <v>2017</v>
      </c>
      <c r="N39" s="113"/>
      <c r="O39" s="94" t="s">
        <v>67</v>
      </c>
      <c r="P39" s="113"/>
      <c r="Q39" s="113"/>
      <c r="R39" s="113"/>
      <c r="S39" s="113"/>
      <c r="T39" s="113"/>
      <c r="U39" s="113"/>
      <c r="V39" s="113"/>
      <c r="W39" s="113"/>
      <c r="X39" s="113"/>
    </row>
    <row r="40" ht="48" hidden="1" spans="1:24">
      <c r="A40" s="85">
        <v>12</v>
      </c>
      <c r="B40" s="86" t="s">
        <v>118</v>
      </c>
      <c r="C40" s="85" t="s">
        <v>119</v>
      </c>
      <c r="D40" s="87">
        <v>150</v>
      </c>
      <c r="E40" s="87"/>
      <c r="F40" s="87">
        <v>150</v>
      </c>
      <c r="G40" s="88" t="s">
        <v>120</v>
      </c>
      <c r="H40" s="88" t="s">
        <v>121</v>
      </c>
      <c r="I40" s="85"/>
      <c r="J40" s="94"/>
      <c r="K40" s="112" t="s">
        <v>83</v>
      </c>
      <c r="L40" s="94" t="s">
        <v>66</v>
      </c>
      <c r="M40" s="113"/>
      <c r="N40" s="113"/>
      <c r="O40" s="94"/>
      <c r="P40" s="113"/>
      <c r="Q40" s="113"/>
      <c r="R40" s="113"/>
      <c r="S40" s="113"/>
      <c r="T40" s="113"/>
      <c r="U40" s="113"/>
      <c r="V40" s="113"/>
      <c r="W40" s="113"/>
      <c r="X40" s="113"/>
    </row>
    <row r="41" s="51" customFormat="1" ht="28.5" hidden="1" customHeight="1" spans="1:24">
      <c r="A41" s="182" t="s">
        <v>122</v>
      </c>
      <c r="B41" s="96" t="s">
        <v>123</v>
      </c>
      <c r="C41" s="95" t="s">
        <v>87</v>
      </c>
      <c r="D41" s="98">
        <v>60</v>
      </c>
      <c r="E41" s="98"/>
      <c r="F41" s="98">
        <v>60</v>
      </c>
      <c r="G41" s="100" t="s">
        <v>124</v>
      </c>
      <c r="H41" s="99" t="s">
        <v>121</v>
      </c>
      <c r="I41" s="95"/>
      <c r="J41" s="100"/>
      <c r="K41" s="112" t="s">
        <v>83</v>
      </c>
      <c r="L41" s="94" t="s">
        <v>66</v>
      </c>
      <c r="M41" s="116"/>
      <c r="N41" s="116"/>
      <c r="O41" s="100"/>
      <c r="P41" s="116"/>
      <c r="Q41" s="116"/>
      <c r="R41" s="116"/>
      <c r="S41" s="116"/>
      <c r="T41" s="116"/>
      <c r="U41" s="116"/>
      <c r="V41" s="116"/>
      <c r="W41" s="116"/>
      <c r="X41" s="116"/>
    </row>
    <row r="42" s="51" customFormat="1" ht="30" hidden="1" customHeight="1" spans="1:24">
      <c r="A42" s="182" t="s">
        <v>122</v>
      </c>
      <c r="B42" s="96" t="s">
        <v>125</v>
      </c>
      <c r="C42" s="95" t="s">
        <v>62</v>
      </c>
      <c r="D42" s="98">
        <v>10</v>
      </c>
      <c r="E42" s="98"/>
      <c r="F42" s="98">
        <v>10</v>
      </c>
      <c r="G42" s="99" t="s">
        <v>126</v>
      </c>
      <c r="H42" s="99" t="s">
        <v>121</v>
      </c>
      <c r="I42" s="95"/>
      <c r="J42" s="100"/>
      <c r="K42" s="112" t="s">
        <v>83</v>
      </c>
      <c r="L42" s="94" t="s">
        <v>66</v>
      </c>
      <c r="M42" s="116"/>
      <c r="N42" s="116"/>
      <c r="O42" s="100"/>
      <c r="P42" s="116"/>
      <c r="Q42" s="116"/>
      <c r="R42" s="116"/>
      <c r="S42" s="116"/>
      <c r="T42" s="116"/>
      <c r="U42" s="116"/>
      <c r="V42" s="116"/>
      <c r="W42" s="116"/>
      <c r="X42" s="116"/>
    </row>
    <row r="43" s="51" customFormat="1" ht="30" hidden="1" customHeight="1" spans="1:24">
      <c r="A43" s="182" t="s">
        <v>122</v>
      </c>
      <c r="B43" s="96" t="s">
        <v>127</v>
      </c>
      <c r="C43" s="95" t="s">
        <v>128</v>
      </c>
      <c r="D43" s="98">
        <v>15</v>
      </c>
      <c r="E43" s="98"/>
      <c r="F43" s="98">
        <v>15</v>
      </c>
      <c r="G43" s="100" t="s">
        <v>129</v>
      </c>
      <c r="H43" s="99" t="s">
        <v>121</v>
      </c>
      <c r="I43" s="95"/>
      <c r="J43" s="100"/>
      <c r="K43" s="112" t="s">
        <v>83</v>
      </c>
      <c r="L43" s="94" t="s">
        <v>66</v>
      </c>
      <c r="M43" s="116"/>
      <c r="N43" s="116"/>
      <c r="O43" s="100"/>
      <c r="P43" s="116"/>
      <c r="Q43" s="116"/>
      <c r="R43" s="116"/>
      <c r="S43" s="116"/>
      <c r="T43" s="116"/>
      <c r="U43" s="116"/>
      <c r="V43" s="116"/>
      <c r="W43" s="116"/>
      <c r="X43" s="116"/>
    </row>
    <row r="44" s="51" customFormat="1" ht="30" hidden="1" customHeight="1" spans="1:24">
      <c r="A44" s="182" t="s">
        <v>122</v>
      </c>
      <c r="B44" s="96" t="s">
        <v>130</v>
      </c>
      <c r="C44" s="95" t="s">
        <v>131</v>
      </c>
      <c r="D44" s="98">
        <v>65</v>
      </c>
      <c r="E44" s="98"/>
      <c r="F44" s="98">
        <v>65</v>
      </c>
      <c r="G44" s="99" t="s">
        <v>132</v>
      </c>
      <c r="H44" s="99" t="s">
        <v>121</v>
      </c>
      <c r="I44" s="95"/>
      <c r="J44" s="100"/>
      <c r="K44" s="112" t="s">
        <v>83</v>
      </c>
      <c r="L44" s="94" t="s">
        <v>66</v>
      </c>
      <c r="M44" s="116"/>
      <c r="N44" s="116"/>
      <c r="O44" s="100"/>
      <c r="P44" s="116"/>
      <c r="Q44" s="116"/>
      <c r="R44" s="116"/>
      <c r="S44" s="116"/>
      <c r="T44" s="116"/>
      <c r="U44" s="116"/>
      <c r="V44" s="116"/>
      <c r="W44" s="116"/>
      <c r="X44" s="116"/>
    </row>
    <row r="45" ht="24" hidden="1" spans="1:24">
      <c r="A45" s="85">
        <v>13</v>
      </c>
      <c r="B45" s="86" t="s">
        <v>133</v>
      </c>
      <c r="C45" s="85" t="s">
        <v>134</v>
      </c>
      <c r="D45" s="87">
        <v>98.66</v>
      </c>
      <c r="E45" s="87"/>
      <c r="F45" s="87">
        <v>98.66</v>
      </c>
      <c r="G45" s="88" t="s">
        <v>135</v>
      </c>
      <c r="H45" s="94" t="s">
        <v>79</v>
      </c>
      <c r="I45" s="85"/>
      <c r="J45" s="94"/>
      <c r="K45" s="112" t="s">
        <v>83</v>
      </c>
      <c r="L45" s="94" t="s">
        <v>66</v>
      </c>
      <c r="M45" s="113"/>
      <c r="N45" s="113"/>
      <c r="O45" s="94"/>
      <c r="P45" s="113"/>
      <c r="Q45" s="113"/>
      <c r="R45" s="113"/>
      <c r="S45" s="113"/>
      <c r="T45" s="113"/>
      <c r="U45" s="113"/>
      <c r="V45" s="113"/>
      <c r="W45" s="113"/>
      <c r="X45" s="113"/>
    </row>
    <row r="46" s="51" customFormat="1" ht="30" hidden="1" customHeight="1" spans="1:24">
      <c r="A46" s="182" t="s">
        <v>122</v>
      </c>
      <c r="B46" s="96" t="s">
        <v>136</v>
      </c>
      <c r="C46" s="95" t="s">
        <v>137</v>
      </c>
      <c r="D46" s="98">
        <v>28.81</v>
      </c>
      <c r="E46" s="98"/>
      <c r="F46" s="98">
        <v>28.81</v>
      </c>
      <c r="G46" s="99" t="s">
        <v>138</v>
      </c>
      <c r="H46" s="100" t="s">
        <v>79</v>
      </c>
      <c r="I46" s="95"/>
      <c r="J46" s="100"/>
      <c r="K46" s="112" t="s">
        <v>83</v>
      </c>
      <c r="L46" s="94" t="s">
        <v>112</v>
      </c>
      <c r="M46" s="116"/>
      <c r="N46" s="116"/>
      <c r="O46" s="100"/>
      <c r="P46" s="116"/>
      <c r="Q46" s="116"/>
      <c r="R46" s="116"/>
      <c r="S46" s="116"/>
      <c r="T46" s="116"/>
      <c r="U46" s="116"/>
      <c r="V46" s="116"/>
      <c r="W46" s="116"/>
      <c r="X46" s="116"/>
    </row>
    <row r="47" s="51" customFormat="1" ht="30" hidden="1" customHeight="1" spans="1:24">
      <c r="A47" s="182" t="s">
        <v>122</v>
      </c>
      <c r="B47" s="96" t="s">
        <v>139</v>
      </c>
      <c r="C47" s="95" t="s">
        <v>89</v>
      </c>
      <c r="D47" s="98">
        <v>8.31</v>
      </c>
      <c r="E47" s="98"/>
      <c r="F47" s="98">
        <v>8.31</v>
      </c>
      <c r="G47" s="99" t="s">
        <v>140</v>
      </c>
      <c r="H47" s="100" t="s">
        <v>79</v>
      </c>
      <c r="I47" s="95"/>
      <c r="J47" s="100"/>
      <c r="K47" s="112"/>
      <c r="L47" s="94"/>
      <c r="M47" s="116"/>
      <c r="N47" s="116"/>
      <c r="O47" s="100"/>
      <c r="P47" s="116"/>
      <c r="Q47" s="116"/>
      <c r="R47" s="116"/>
      <c r="S47" s="116"/>
      <c r="T47" s="116"/>
      <c r="U47" s="116"/>
      <c r="V47" s="116"/>
      <c r="W47" s="116"/>
      <c r="X47" s="116"/>
    </row>
    <row r="48" s="51" customFormat="1" ht="30" hidden="1" customHeight="1" spans="1:24">
      <c r="A48" s="182" t="s">
        <v>122</v>
      </c>
      <c r="B48" s="96" t="s">
        <v>136</v>
      </c>
      <c r="C48" s="95" t="s">
        <v>137</v>
      </c>
      <c r="D48" s="98">
        <v>9.81</v>
      </c>
      <c r="E48" s="98"/>
      <c r="F48" s="98">
        <v>9.81</v>
      </c>
      <c r="G48" s="99" t="s">
        <v>141</v>
      </c>
      <c r="H48" s="100" t="s">
        <v>79</v>
      </c>
      <c r="I48" s="95"/>
      <c r="J48" s="100"/>
      <c r="K48" s="112" t="s">
        <v>83</v>
      </c>
      <c r="L48" s="94" t="s">
        <v>112</v>
      </c>
      <c r="M48" s="116"/>
      <c r="N48" s="116"/>
      <c r="O48" s="100"/>
      <c r="P48" s="116"/>
      <c r="Q48" s="116"/>
      <c r="R48" s="116"/>
      <c r="S48" s="116"/>
      <c r="T48" s="116"/>
      <c r="U48" s="116"/>
      <c r="V48" s="116"/>
      <c r="W48" s="116"/>
      <c r="X48" s="116"/>
    </row>
    <row r="49" s="51" customFormat="1" ht="30" hidden="1" customHeight="1" spans="1:24">
      <c r="A49" s="182" t="s">
        <v>122</v>
      </c>
      <c r="B49" s="96" t="s">
        <v>142</v>
      </c>
      <c r="C49" s="95" t="s">
        <v>137</v>
      </c>
      <c r="D49" s="98">
        <v>51.73</v>
      </c>
      <c r="E49" s="98"/>
      <c r="F49" s="98">
        <v>51.73</v>
      </c>
      <c r="G49" s="99" t="s">
        <v>143</v>
      </c>
      <c r="H49" s="100" t="s">
        <v>79</v>
      </c>
      <c r="I49" s="95"/>
      <c r="J49" s="100"/>
      <c r="K49" s="112" t="s">
        <v>83</v>
      </c>
      <c r="L49" s="94" t="s">
        <v>112</v>
      </c>
      <c r="M49" s="116"/>
      <c r="N49" s="116"/>
      <c r="O49" s="100"/>
      <c r="P49" s="116"/>
      <c r="Q49" s="116"/>
      <c r="R49" s="116"/>
      <c r="S49" s="116"/>
      <c r="T49" s="116"/>
      <c r="U49" s="116"/>
      <c r="V49" s="116"/>
      <c r="W49" s="116"/>
      <c r="X49" s="116"/>
    </row>
    <row r="50" ht="28.5" hidden="1" customHeight="1" spans="1:24">
      <c r="A50" s="85">
        <v>14</v>
      </c>
      <c r="B50" s="86" t="s">
        <v>144</v>
      </c>
      <c r="C50" s="85" t="s">
        <v>145</v>
      </c>
      <c r="D50" s="87">
        <f>E50+F50</f>
        <v>28.27</v>
      </c>
      <c r="E50" s="87"/>
      <c r="F50" s="87">
        <v>28.27</v>
      </c>
      <c r="G50" s="88" t="s">
        <v>146</v>
      </c>
      <c r="H50" s="88" t="s">
        <v>117</v>
      </c>
      <c r="I50" s="85"/>
      <c r="J50" s="94"/>
      <c r="K50" s="112" t="s">
        <v>83</v>
      </c>
      <c r="L50" s="94" t="s">
        <v>112</v>
      </c>
      <c r="M50" s="113">
        <v>2017</v>
      </c>
      <c r="N50" s="113"/>
      <c r="O50" s="94" t="s">
        <v>67</v>
      </c>
      <c r="P50" s="113"/>
      <c r="Q50" s="113"/>
      <c r="R50" s="113"/>
      <c r="S50" s="113"/>
      <c r="T50" s="113"/>
      <c r="U50" s="113"/>
      <c r="V50" s="113"/>
      <c r="W50" s="113"/>
      <c r="X50" s="113"/>
    </row>
    <row r="51" ht="30" hidden="1" customHeight="1" spans="1:24">
      <c r="A51" s="85">
        <v>15</v>
      </c>
      <c r="B51" s="103" t="s">
        <v>147</v>
      </c>
      <c r="C51" s="85" t="s">
        <v>145</v>
      </c>
      <c r="D51" s="87">
        <v>5.4</v>
      </c>
      <c r="E51" s="104"/>
      <c r="F51" s="87">
        <v>5.4</v>
      </c>
      <c r="G51" s="94" t="s">
        <v>148</v>
      </c>
      <c r="H51" s="94" t="s">
        <v>149</v>
      </c>
      <c r="I51" s="85"/>
      <c r="J51" s="94"/>
      <c r="K51" s="94" t="s">
        <v>150</v>
      </c>
      <c r="L51" s="94"/>
      <c r="M51" s="94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</row>
    <row r="52" ht="30" hidden="1" customHeight="1" spans="1:24">
      <c r="A52" s="85">
        <v>16</v>
      </c>
      <c r="B52" s="103" t="s">
        <v>151</v>
      </c>
      <c r="C52" s="85" t="s">
        <v>145</v>
      </c>
      <c r="D52" s="87">
        <v>1.5</v>
      </c>
      <c r="E52" s="104"/>
      <c r="F52" s="87">
        <v>1.5</v>
      </c>
      <c r="G52" s="94" t="s">
        <v>152</v>
      </c>
      <c r="H52" s="94" t="s">
        <v>153</v>
      </c>
      <c r="I52" s="85"/>
      <c r="J52" s="94"/>
      <c r="K52" s="94" t="s">
        <v>154</v>
      </c>
      <c r="L52" s="94"/>
      <c r="M52" s="94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</row>
    <row r="53" ht="42" hidden="1" customHeight="1" spans="1:24">
      <c r="A53" s="85">
        <v>17</v>
      </c>
      <c r="B53" s="86" t="s">
        <v>155</v>
      </c>
      <c r="C53" s="85" t="s">
        <v>156</v>
      </c>
      <c r="D53" s="87">
        <f>E53+F53</f>
        <v>0.86</v>
      </c>
      <c r="E53" s="87"/>
      <c r="F53" s="87">
        <v>0.86</v>
      </c>
      <c r="G53" s="94" t="s">
        <v>55</v>
      </c>
      <c r="H53" s="94" t="s">
        <v>79</v>
      </c>
      <c r="I53" s="85"/>
      <c r="J53" s="94"/>
      <c r="K53" s="112" t="s">
        <v>157</v>
      </c>
      <c r="L53" s="94" t="s">
        <v>112</v>
      </c>
      <c r="M53" s="113"/>
      <c r="N53" s="113"/>
      <c r="O53" s="94" t="s">
        <v>67</v>
      </c>
      <c r="P53" s="113"/>
      <c r="Q53" s="113"/>
      <c r="R53" s="113"/>
      <c r="S53" s="113"/>
      <c r="T53" s="113"/>
      <c r="U53" s="113"/>
      <c r="V53" s="113"/>
      <c r="W53" s="113"/>
      <c r="X53" s="113"/>
    </row>
    <row r="54" ht="28.5" hidden="1" customHeight="1" spans="1:24">
      <c r="A54" s="85">
        <v>18</v>
      </c>
      <c r="B54" s="103" t="s">
        <v>158</v>
      </c>
      <c r="C54" s="85" t="s">
        <v>156</v>
      </c>
      <c r="D54" s="87">
        <f>E54+F54</f>
        <v>0.06</v>
      </c>
      <c r="E54" s="87"/>
      <c r="F54" s="87">
        <v>0.06</v>
      </c>
      <c r="G54" s="88" t="s">
        <v>159</v>
      </c>
      <c r="H54" s="88" t="s">
        <v>76</v>
      </c>
      <c r="I54" s="85"/>
      <c r="J54" s="94"/>
      <c r="K54" s="112" t="s">
        <v>83</v>
      </c>
      <c r="L54" s="94" t="s">
        <v>112</v>
      </c>
      <c r="M54" s="113">
        <v>2017</v>
      </c>
      <c r="N54" s="113"/>
      <c r="O54" s="94" t="s">
        <v>67</v>
      </c>
      <c r="P54" s="113"/>
      <c r="Q54" s="113"/>
      <c r="R54" s="113"/>
      <c r="S54" s="113"/>
      <c r="T54" s="113"/>
      <c r="U54" s="113"/>
      <c r="V54" s="113"/>
      <c r="W54" s="113"/>
      <c r="X54" s="113"/>
    </row>
    <row r="55" ht="48" spans="1:24">
      <c r="A55" s="85">
        <v>19</v>
      </c>
      <c r="B55" s="86" t="s">
        <v>160</v>
      </c>
      <c r="C55" s="85" t="s">
        <v>156</v>
      </c>
      <c r="D55" s="87">
        <f>SUM(D56:D62)</f>
        <v>2.5</v>
      </c>
      <c r="E55" s="87"/>
      <c r="F55" s="87">
        <f t="shared" ref="F55" si="1">SUM(F56:F62)</f>
        <v>2.5</v>
      </c>
      <c r="G55" s="88" t="s">
        <v>161</v>
      </c>
      <c r="H55" s="88" t="s">
        <v>162</v>
      </c>
      <c r="I55" s="85"/>
      <c r="J55" s="94"/>
      <c r="K55" s="112" t="s">
        <v>163</v>
      </c>
      <c r="L55" s="94" t="s">
        <v>112</v>
      </c>
      <c r="M55" s="113">
        <v>2017</v>
      </c>
      <c r="N55" s="113"/>
      <c r="O55" s="94" t="s">
        <v>67</v>
      </c>
      <c r="P55" s="113"/>
      <c r="Q55" s="113"/>
      <c r="R55" s="113"/>
      <c r="S55" s="113"/>
      <c r="T55" s="113"/>
      <c r="U55" s="113"/>
      <c r="V55" s="113"/>
      <c r="W55" s="113"/>
      <c r="X55" s="113"/>
    </row>
    <row r="56" s="51" customFormat="1" ht="18.9" hidden="1" customHeight="1" spans="1:24">
      <c r="A56" s="95"/>
      <c r="B56" s="102" t="s">
        <v>164</v>
      </c>
      <c r="C56" s="95" t="s">
        <v>156</v>
      </c>
      <c r="D56" s="98">
        <f t="shared" ref="D56:D62" si="2">E56+F56</f>
        <v>0.7</v>
      </c>
      <c r="E56" s="98"/>
      <c r="F56" s="98">
        <v>0.7</v>
      </c>
      <c r="G56" s="99" t="s">
        <v>55</v>
      </c>
      <c r="H56" s="99" t="s">
        <v>117</v>
      </c>
      <c r="I56" s="95"/>
      <c r="J56" s="100"/>
      <c r="K56" s="117"/>
      <c r="L56" s="100"/>
      <c r="M56" s="116"/>
      <c r="N56" s="116"/>
      <c r="O56" s="100"/>
      <c r="P56" s="116"/>
      <c r="Q56" s="116"/>
      <c r="R56" s="116"/>
      <c r="S56" s="116"/>
      <c r="T56" s="116"/>
      <c r="U56" s="116"/>
      <c r="V56" s="116"/>
      <c r="W56" s="116"/>
      <c r="X56" s="116"/>
    </row>
    <row r="57" s="51" customFormat="1" ht="19.05" customHeight="1" spans="1:24">
      <c r="A57" s="95"/>
      <c r="B57" s="102" t="s">
        <v>103</v>
      </c>
      <c r="C57" s="95" t="s">
        <v>156</v>
      </c>
      <c r="D57" s="98">
        <f t="shared" si="2"/>
        <v>0.4</v>
      </c>
      <c r="E57" s="98"/>
      <c r="F57" s="98">
        <v>0.4</v>
      </c>
      <c r="G57" s="99" t="s">
        <v>165</v>
      </c>
      <c r="H57" s="99" t="s">
        <v>105</v>
      </c>
      <c r="I57" s="95"/>
      <c r="J57" s="100"/>
      <c r="K57" s="117"/>
      <c r="L57" s="100"/>
      <c r="M57" s="116"/>
      <c r="N57" s="116"/>
      <c r="O57" s="100"/>
      <c r="P57" s="116"/>
      <c r="Q57" s="116"/>
      <c r="R57" s="116"/>
      <c r="S57" s="116"/>
      <c r="T57" s="116"/>
      <c r="U57" s="116"/>
      <c r="V57" s="116"/>
      <c r="W57" s="116"/>
      <c r="X57" s="116"/>
    </row>
    <row r="58" s="51" customFormat="1" ht="18.9" hidden="1" customHeight="1" spans="1:24">
      <c r="A58" s="95"/>
      <c r="B58" s="102" t="s">
        <v>166</v>
      </c>
      <c r="C58" s="95" t="s">
        <v>156</v>
      </c>
      <c r="D58" s="98">
        <f t="shared" si="2"/>
        <v>0.25</v>
      </c>
      <c r="E58" s="98"/>
      <c r="F58" s="98">
        <v>0.25</v>
      </c>
      <c r="G58" s="99" t="s">
        <v>167</v>
      </c>
      <c r="H58" s="99" t="s">
        <v>168</v>
      </c>
      <c r="I58" s="95"/>
      <c r="J58" s="100"/>
      <c r="K58" s="117"/>
      <c r="L58" s="100"/>
      <c r="M58" s="116"/>
      <c r="N58" s="116"/>
      <c r="O58" s="100"/>
      <c r="P58" s="116"/>
      <c r="Q58" s="116"/>
      <c r="R58" s="116"/>
      <c r="S58" s="116"/>
      <c r="T58" s="116"/>
      <c r="U58" s="116"/>
      <c r="V58" s="116"/>
      <c r="W58" s="116"/>
      <c r="X58" s="116"/>
    </row>
    <row r="59" s="51" customFormat="1" ht="18.9" hidden="1" customHeight="1" spans="1:24">
      <c r="A59" s="95"/>
      <c r="B59" s="102" t="s">
        <v>68</v>
      </c>
      <c r="C59" s="95" t="s">
        <v>156</v>
      </c>
      <c r="D59" s="98">
        <f t="shared" si="2"/>
        <v>0.15</v>
      </c>
      <c r="E59" s="98"/>
      <c r="F59" s="98">
        <v>0.15</v>
      </c>
      <c r="G59" s="99" t="s">
        <v>169</v>
      </c>
      <c r="H59" s="99" t="s">
        <v>70</v>
      </c>
      <c r="I59" s="95"/>
      <c r="J59" s="100"/>
      <c r="K59" s="117"/>
      <c r="L59" s="100"/>
      <c r="M59" s="116"/>
      <c r="N59" s="116"/>
      <c r="O59" s="100"/>
      <c r="P59" s="116"/>
      <c r="Q59" s="116"/>
      <c r="R59" s="116"/>
      <c r="S59" s="116"/>
      <c r="T59" s="116"/>
      <c r="U59" s="116"/>
      <c r="V59" s="116"/>
      <c r="W59" s="116"/>
      <c r="X59" s="116"/>
    </row>
    <row r="60" s="51" customFormat="1" ht="18.9" hidden="1" customHeight="1" spans="1:24">
      <c r="A60" s="95"/>
      <c r="B60" s="102" t="s">
        <v>71</v>
      </c>
      <c r="C60" s="95" t="s">
        <v>156</v>
      </c>
      <c r="D60" s="98">
        <f t="shared" si="2"/>
        <v>0.34</v>
      </c>
      <c r="E60" s="98"/>
      <c r="F60" s="98">
        <v>0.34</v>
      </c>
      <c r="G60" s="99" t="s">
        <v>170</v>
      </c>
      <c r="H60" s="99" t="s">
        <v>73</v>
      </c>
      <c r="I60" s="95"/>
      <c r="J60" s="100"/>
      <c r="K60" s="117"/>
      <c r="L60" s="100"/>
      <c r="M60" s="116"/>
      <c r="N60" s="116"/>
      <c r="O60" s="100"/>
      <c r="P60" s="116"/>
      <c r="Q60" s="116"/>
      <c r="R60" s="116"/>
      <c r="S60" s="116"/>
      <c r="T60" s="116"/>
      <c r="U60" s="116"/>
      <c r="V60" s="116"/>
      <c r="W60" s="116"/>
      <c r="X60" s="116"/>
    </row>
    <row r="61" s="51" customFormat="1" ht="18.9" hidden="1" customHeight="1" spans="1:24">
      <c r="A61" s="95"/>
      <c r="B61" s="102" t="s">
        <v>171</v>
      </c>
      <c r="C61" s="95" t="s">
        <v>156</v>
      </c>
      <c r="D61" s="98">
        <f t="shared" si="2"/>
        <v>0.42</v>
      </c>
      <c r="E61" s="98"/>
      <c r="F61" s="98">
        <v>0.42</v>
      </c>
      <c r="G61" s="99" t="s">
        <v>172</v>
      </c>
      <c r="H61" s="100" t="s">
        <v>79</v>
      </c>
      <c r="I61" s="95"/>
      <c r="J61" s="100"/>
      <c r="K61" s="117"/>
      <c r="L61" s="100"/>
      <c r="M61" s="116"/>
      <c r="N61" s="116"/>
      <c r="O61" s="100"/>
      <c r="P61" s="116"/>
      <c r="Q61" s="116"/>
      <c r="R61" s="116"/>
      <c r="S61" s="116"/>
      <c r="T61" s="116"/>
      <c r="U61" s="116"/>
      <c r="V61" s="116"/>
      <c r="W61" s="116"/>
      <c r="X61" s="116"/>
    </row>
    <row r="62" s="51" customFormat="1" ht="18.9" hidden="1" customHeight="1" spans="1:24">
      <c r="A62" s="95"/>
      <c r="B62" s="102" t="s">
        <v>100</v>
      </c>
      <c r="C62" s="95" t="s">
        <v>156</v>
      </c>
      <c r="D62" s="98">
        <f t="shared" si="2"/>
        <v>0.24</v>
      </c>
      <c r="E62" s="98"/>
      <c r="F62" s="98">
        <v>0.24</v>
      </c>
      <c r="G62" s="99" t="s">
        <v>173</v>
      </c>
      <c r="H62" s="99" t="s">
        <v>82</v>
      </c>
      <c r="I62" s="95"/>
      <c r="J62" s="100"/>
      <c r="K62" s="117"/>
      <c r="L62" s="100"/>
      <c r="M62" s="116"/>
      <c r="N62" s="116"/>
      <c r="O62" s="100"/>
      <c r="P62" s="116"/>
      <c r="Q62" s="116"/>
      <c r="R62" s="116"/>
      <c r="S62" s="116"/>
      <c r="T62" s="116"/>
      <c r="U62" s="116"/>
      <c r="V62" s="116"/>
      <c r="W62" s="116"/>
      <c r="X62" s="116"/>
    </row>
    <row r="63" ht="19.95" hidden="1" customHeight="1" spans="1:24">
      <c r="A63" s="85">
        <v>20</v>
      </c>
      <c r="B63" s="86" t="s">
        <v>174</v>
      </c>
      <c r="C63" s="85" t="s">
        <v>156</v>
      </c>
      <c r="D63" s="87">
        <v>0.68</v>
      </c>
      <c r="E63" s="87"/>
      <c r="F63" s="87">
        <v>0.68</v>
      </c>
      <c r="G63" s="104" t="s">
        <v>175</v>
      </c>
      <c r="H63" s="104" t="s">
        <v>73</v>
      </c>
      <c r="I63" s="85"/>
      <c r="J63" s="88"/>
      <c r="K63" s="112" t="s">
        <v>176</v>
      </c>
      <c r="L63" s="94" t="s">
        <v>58</v>
      </c>
      <c r="M63" s="113"/>
      <c r="N63" s="113"/>
      <c r="O63" s="94"/>
      <c r="P63" s="113"/>
      <c r="Q63" s="113"/>
      <c r="R63" s="113"/>
      <c r="S63" s="113"/>
      <c r="T63" s="113"/>
      <c r="U63" s="113"/>
      <c r="V63" s="113"/>
      <c r="W63" s="113"/>
      <c r="X63" s="113"/>
    </row>
    <row r="64" ht="19.95" hidden="1" customHeight="1" spans="1:24">
      <c r="A64" s="85">
        <v>21</v>
      </c>
      <c r="B64" s="86" t="s">
        <v>177</v>
      </c>
      <c r="C64" s="85" t="s">
        <v>156</v>
      </c>
      <c r="D64" s="87">
        <v>0.02</v>
      </c>
      <c r="E64" s="87"/>
      <c r="F64" s="87">
        <v>0.02</v>
      </c>
      <c r="G64" s="94" t="s">
        <v>55</v>
      </c>
      <c r="H64" s="88" t="s">
        <v>76</v>
      </c>
      <c r="I64" s="85"/>
      <c r="J64" s="88"/>
      <c r="K64" s="112" t="s">
        <v>176</v>
      </c>
      <c r="L64" s="94" t="s">
        <v>58</v>
      </c>
      <c r="M64" s="113">
        <v>2017</v>
      </c>
      <c r="N64" s="113"/>
      <c r="O64" s="94" t="s">
        <v>67</v>
      </c>
      <c r="P64" s="113"/>
      <c r="Q64" s="113"/>
      <c r="R64" s="113"/>
      <c r="S64" s="113"/>
      <c r="T64" s="113"/>
      <c r="U64" s="113"/>
      <c r="V64" s="113"/>
      <c r="W64" s="113"/>
      <c r="X64" s="113"/>
    </row>
    <row r="65" ht="30" hidden="1" customHeight="1" spans="1:24">
      <c r="A65" s="85">
        <v>22</v>
      </c>
      <c r="B65" s="86" t="s">
        <v>178</v>
      </c>
      <c r="C65" s="85" t="s">
        <v>156</v>
      </c>
      <c r="D65" s="87">
        <v>1</v>
      </c>
      <c r="E65" s="87"/>
      <c r="F65" s="87">
        <v>1</v>
      </c>
      <c r="G65" s="104" t="s">
        <v>179</v>
      </c>
      <c r="H65" s="94" t="s">
        <v>180</v>
      </c>
      <c r="I65" s="85"/>
      <c r="J65" s="88"/>
      <c r="K65" s="112" t="s">
        <v>176</v>
      </c>
      <c r="L65" s="94" t="s">
        <v>58</v>
      </c>
      <c r="M65" s="113"/>
      <c r="N65" s="113"/>
      <c r="O65" s="94"/>
      <c r="P65" s="113"/>
      <c r="Q65" s="113"/>
      <c r="R65" s="113"/>
      <c r="S65" s="113"/>
      <c r="T65" s="113"/>
      <c r="U65" s="113"/>
      <c r="V65" s="113"/>
      <c r="W65" s="113"/>
      <c r="X65" s="113"/>
    </row>
    <row r="66" ht="19.95" hidden="1" customHeight="1" spans="1:24">
      <c r="A66" s="85">
        <v>23</v>
      </c>
      <c r="B66" s="86" t="s">
        <v>181</v>
      </c>
      <c r="C66" s="85" t="s">
        <v>156</v>
      </c>
      <c r="D66" s="87">
        <v>4</v>
      </c>
      <c r="E66" s="87"/>
      <c r="F66" s="87">
        <v>4</v>
      </c>
      <c r="G66" s="104" t="s">
        <v>182</v>
      </c>
      <c r="H66" s="94" t="s">
        <v>82</v>
      </c>
      <c r="I66" s="85"/>
      <c r="J66" s="88"/>
      <c r="K66" s="112" t="s">
        <v>176</v>
      </c>
      <c r="L66" s="94" t="s">
        <v>58</v>
      </c>
      <c r="M66" s="113"/>
      <c r="N66" s="113"/>
      <c r="O66" s="94"/>
      <c r="P66" s="113"/>
      <c r="Q66" s="113"/>
      <c r="R66" s="113"/>
      <c r="S66" s="113"/>
      <c r="T66" s="113"/>
      <c r="U66" s="113"/>
      <c r="V66" s="113"/>
      <c r="W66" s="113"/>
      <c r="X66" s="113"/>
    </row>
    <row r="67" ht="47.4" hidden="1" customHeight="1" spans="1:24">
      <c r="A67" s="85">
        <v>24</v>
      </c>
      <c r="B67" s="86" t="s">
        <v>183</v>
      </c>
      <c r="C67" s="85" t="s">
        <v>184</v>
      </c>
      <c r="D67" s="87">
        <f>E67+F67</f>
        <v>6.95</v>
      </c>
      <c r="E67" s="87"/>
      <c r="F67" s="87">
        <v>6.95</v>
      </c>
      <c r="G67" s="94" t="s">
        <v>185</v>
      </c>
      <c r="H67" s="94" t="s">
        <v>186</v>
      </c>
      <c r="I67" s="85">
        <v>26</v>
      </c>
      <c r="J67" s="94" t="s">
        <v>187</v>
      </c>
      <c r="K67" s="94" t="s">
        <v>188</v>
      </c>
      <c r="L67" s="94" t="s">
        <v>66</v>
      </c>
      <c r="M67" s="113"/>
      <c r="N67" s="113"/>
      <c r="O67" s="94" t="s">
        <v>67</v>
      </c>
      <c r="P67" s="113"/>
      <c r="Q67" s="113"/>
      <c r="R67" s="113"/>
      <c r="S67" s="113"/>
      <c r="T67" s="113"/>
      <c r="U67" s="113"/>
      <c r="V67" s="113"/>
      <c r="W67" s="113"/>
      <c r="X67" s="113"/>
    </row>
    <row r="68" s="51" customFormat="1" ht="18.9" hidden="1" customHeight="1" spans="1:24">
      <c r="A68" s="95"/>
      <c r="B68" s="96" t="s">
        <v>189</v>
      </c>
      <c r="C68" s="95" t="s">
        <v>184</v>
      </c>
      <c r="D68" s="98">
        <v>1</v>
      </c>
      <c r="E68" s="98"/>
      <c r="F68" s="98">
        <v>1</v>
      </c>
      <c r="G68" s="100" t="s">
        <v>190</v>
      </c>
      <c r="H68" s="100" t="s">
        <v>189</v>
      </c>
      <c r="I68" s="95"/>
      <c r="J68" s="100"/>
      <c r="K68" s="100"/>
      <c r="L68" s="100"/>
      <c r="M68" s="116"/>
      <c r="N68" s="116"/>
      <c r="O68" s="100"/>
      <c r="P68" s="116"/>
      <c r="Q68" s="116"/>
      <c r="R68" s="116"/>
      <c r="S68" s="116"/>
      <c r="T68" s="116"/>
      <c r="U68" s="116"/>
      <c r="V68" s="116"/>
      <c r="W68" s="116"/>
      <c r="X68" s="116"/>
    </row>
    <row r="69" s="51" customFormat="1" ht="18.9" hidden="1" customHeight="1" spans="1:24">
      <c r="A69" s="95"/>
      <c r="B69" s="96" t="s">
        <v>74</v>
      </c>
      <c r="C69" s="95" t="s">
        <v>184</v>
      </c>
      <c r="D69" s="98">
        <v>5.27</v>
      </c>
      <c r="E69" s="98"/>
      <c r="F69" s="98">
        <v>5.27</v>
      </c>
      <c r="G69" s="100" t="s">
        <v>159</v>
      </c>
      <c r="H69" s="100" t="s">
        <v>74</v>
      </c>
      <c r="I69" s="95"/>
      <c r="J69" s="100"/>
      <c r="K69" s="100"/>
      <c r="L69" s="100"/>
      <c r="M69" s="116"/>
      <c r="N69" s="116"/>
      <c r="O69" s="100"/>
      <c r="P69" s="116"/>
      <c r="Q69" s="116"/>
      <c r="R69" s="116"/>
      <c r="S69" s="116"/>
      <c r="T69" s="116"/>
      <c r="U69" s="116"/>
      <c r="V69" s="116"/>
      <c r="W69" s="116"/>
      <c r="X69" s="116"/>
    </row>
    <row r="70" s="51" customFormat="1" ht="18.9" hidden="1" customHeight="1" spans="1:24">
      <c r="A70" s="95"/>
      <c r="B70" s="96" t="s">
        <v>68</v>
      </c>
      <c r="C70" s="95" t="s">
        <v>184</v>
      </c>
      <c r="D70" s="98">
        <v>0.68</v>
      </c>
      <c r="E70" s="98"/>
      <c r="F70" s="98">
        <v>0.68</v>
      </c>
      <c r="G70" s="100" t="s">
        <v>190</v>
      </c>
      <c r="H70" s="100" t="s">
        <v>68</v>
      </c>
      <c r="I70" s="95"/>
      <c r="J70" s="100"/>
      <c r="K70" s="100"/>
      <c r="L70" s="100"/>
      <c r="M70" s="116"/>
      <c r="N70" s="116"/>
      <c r="O70" s="100"/>
      <c r="P70" s="116"/>
      <c r="Q70" s="116"/>
      <c r="R70" s="116"/>
      <c r="S70" s="116"/>
      <c r="T70" s="116"/>
      <c r="U70" s="116"/>
      <c r="V70" s="116"/>
      <c r="W70" s="116"/>
      <c r="X70" s="116"/>
    </row>
    <row r="71" ht="19.05" customHeight="1" spans="1:24">
      <c r="A71" s="89" t="s">
        <v>191</v>
      </c>
      <c r="B71" s="90" t="s">
        <v>192</v>
      </c>
      <c r="C71" s="85"/>
      <c r="D71" s="87"/>
      <c r="E71" s="87"/>
      <c r="F71" s="87"/>
      <c r="G71" s="88"/>
      <c r="H71" s="88"/>
      <c r="I71" s="85"/>
      <c r="J71" s="94"/>
      <c r="K71" s="94"/>
      <c r="L71" s="94"/>
      <c r="M71" s="113"/>
      <c r="N71" s="113"/>
      <c r="O71" s="94"/>
      <c r="P71" s="113"/>
      <c r="Q71" s="113"/>
      <c r="R71" s="113"/>
      <c r="S71" s="113"/>
      <c r="T71" s="113"/>
      <c r="U71" s="113"/>
      <c r="V71" s="113"/>
      <c r="W71" s="113"/>
      <c r="X71" s="113"/>
    </row>
    <row r="72" ht="19.05" customHeight="1" spans="1:24">
      <c r="A72" s="89" t="s">
        <v>193</v>
      </c>
      <c r="B72" s="90" t="s">
        <v>194</v>
      </c>
      <c r="C72" s="85"/>
      <c r="D72" s="87"/>
      <c r="E72" s="87"/>
      <c r="F72" s="87"/>
      <c r="G72" s="88"/>
      <c r="H72" s="88"/>
      <c r="I72" s="85"/>
      <c r="J72" s="94"/>
      <c r="K72" s="94"/>
      <c r="L72" s="94"/>
      <c r="M72" s="113"/>
      <c r="N72" s="113"/>
      <c r="O72" s="94"/>
      <c r="P72" s="113"/>
      <c r="Q72" s="113"/>
      <c r="R72" s="113"/>
      <c r="S72" s="113"/>
      <c r="T72" s="113"/>
      <c r="U72" s="113"/>
      <c r="V72" s="113"/>
      <c r="W72" s="113"/>
      <c r="X72" s="113"/>
    </row>
    <row r="73" ht="18.9" hidden="1" customHeight="1" spans="1:24">
      <c r="A73" s="89" t="s">
        <v>195</v>
      </c>
      <c r="B73" s="90" t="s">
        <v>123</v>
      </c>
      <c r="C73" s="85"/>
      <c r="D73" s="87"/>
      <c r="E73" s="87"/>
      <c r="F73" s="87"/>
      <c r="G73" s="88"/>
      <c r="H73" s="88"/>
      <c r="I73" s="85"/>
      <c r="J73" s="94"/>
      <c r="K73" s="94"/>
      <c r="L73" s="94"/>
      <c r="M73" s="113"/>
      <c r="N73" s="113"/>
      <c r="O73" s="94"/>
      <c r="P73" s="113"/>
      <c r="Q73" s="113"/>
      <c r="R73" s="113"/>
      <c r="S73" s="113"/>
      <c r="T73" s="113"/>
      <c r="U73" s="113"/>
      <c r="V73" s="113"/>
      <c r="W73" s="113"/>
      <c r="X73" s="113"/>
    </row>
    <row r="74" ht="30" hidden="1" customHeight="1" spans="1:24">
      <c r="A74" s="85">
        <v>25</v>
      </c>
      <c r="B74" s="86" t="s">
        <v>196</v>
      </c>
      <c r="C74" s="85" t="s">
        <v>87</v>
      </c>
      <c r="D74" s="87">
        <f>E74+F74</f>
        <v>0.69</v>
      </c>
      <c r="E74" s="87"/>
      <c r="F74" s="87">
        <v>0.69</v>
      </c>
      <c r="G74" s="94" t="s">
        <v>62</v>
      </c>
      <c r="H74" s="88" t="s">
        <v>56</v>
      </c>
      <c r="I74" s="85"/>
      <c r="J74" s="94"/>
      <c r="K74" s="112" t="s">
        <v>83</v>
      </c>
      <c r="L74" s="94" t="s">
        <v>112</v>
      </c>
      <c r="M74" s="113">
        <v>2017</v>
      </c>
      <c r="N74" s="113"/>
      <c r="O74" s="94"/>
      <c r="P74" s="113"/>
      <c r="Q74" s="113"/>
      <c r="R74" s="113"/>
      <c r="S74" s="113"/>
      <c r="T74" s="113"/>
      <c r="U74" s="113"/>
      <c r="V74" s="113"/>
      <c r="W74" s="113"/>
      <c r="X74" s="113"/>
    </row>
    <row r="75" ht="30" hidden="1" customHeight="1" spans="1:24">
      <c r="A75" s="85">
        <v>26</v>
      </c>
      <c r="B75" s="86" t="s">
        <v>197</v>
      </c>
      <c r="C75" s="85" t="s">
        <v>87</v>
      </c>
      <c r="D75" s="87">
        <f>E75+F75</f>
        <v>1.2</v>
      </c>
      <c r="E75" s="87"/>
      <c r="F75" s="87">
        <v>1.2</v>
      </c>
      <c r="G75" s="94" t="s">
        <v>137</v>
      </c>
      <c r="H75" s="88" t="s">
        <v>76</v>
      </c>
      <c r="I75" s="85"/>
      <c r="J75" s="94"/>
      <c r="K75" s="112" t="s">
        <v>83</v>
      </c>
      <c r="L75" s="94" t="s">
        <v>112</v>
      </c>
      <c r="M75" s="113"/>
      <c r="N75" s="113"/>
      <c r="O75" s="94"/>
      <c r="P75" s="113"/>
      <c r="Q75" s="113"/>
      <c r="R75" s="113"/>
      <c r="S75" s="113"/>
      <c r="T75" s="113"/>
      <c r="U75" s="113"/>
      <c r="V75" s="113"/>
      <c r="W75" s="113"/>
      <c r="X75" s="113"/>
    </row>
    <row r="76" ht="39.9" hidden="1" customHeight="1" spans="1:24">
      <c r="A76" s="85">
        <v>27</v>
      </c>
      <c r="B76" s="86" t="s">
        <v>198</v>
      </c>
      <c r="C76" s="85" t="s">
        <v>87</v>
      </c>
      <c r="D76" s="87">
        <f>E76+F76</f>
        <v>3.08</v>
      </c>
      <c r="E76" s="87"/>
      <c r="F76" s="87">
        <v>3.08</v>
      </c>
      <c r="G76" s="88" t="s">
        <v>199</v>
      </c>
      <c r="H76" s="88" t="s">
        <v>117</v>
      </c>
      <c r="I76" s="85">
        <v>40</v>
      </c>
      <c r="J76" s="94" t="s">
        <v>200</v>
      </c>
      <c r="K76" s="112" t="s">
        <v>83</v>
      </c>
      <c r="L76" s="94" t="s">
        <v>112</v>
      </c>
      <c r="M76" s="113">
        <v>2017</v>
      </c>
      <c r="N76" s="113"/>
      <c r="O76" s="94"/>
      <c r="P76" s="113"/>
      <c r="Q76" s="113"/>
      <c r="R76" s="113"/>
      <c r="S76" s="113"/>
      <c r="T76" s="113"/>
      <c r="U76" s="113"/>
      <c r="V76" s="113"/>
      <c r="W76" s="113"/>
      <c r="X76" s="113"/>
    </row>
    <row r="77" ht="19.05" customHeight="1" spans="1:24">
      <c r="A77" s="89" t="s">
        <v>195</v>
      </c>
      <c r="B77" s="90" t="s">
        <v>125</v>
      </c>
      <c r="C77" s="85"/>
      <c r="D77" s="87"/>
      <c r="E77" s="87"/>
      <c r="F77" s="87"/>
      <c r="G77" s="88"/>
      <c r="H77" s="88"/>
      <c r="I77" s="85"/>
      <c r="J77" s="94"/>
      <c r="K77" s="112"/>
      <c r="L77" s="94"/>
      <c r="M77" s="94"/>
      <c r="N77" s="113"/>
      <c r="O77" s="94"/>
      <c r="P77" s="113"/>
      <c r="Q77" s="113"/>
      <c r="R77" s="113"/>
      <c r="S77" s="113"/>
      <c r="T77" s="113"/>
      <c r="U77" s="113"/>
      <c r="V77" s="113"/>
      <c r="W77" s="113"/>
      <c r="X77" s="113"/>
    </row>
    <row r="78" ht="30" hidden="1" customHeight="1" spans="1:24">
      <c r="A78" s="85">
        <v>28</v>
      </c>
      <c r="B78" s="86" t="s">
        <v>201</v>
      </c>
      <c r="C78" s="85" t="s">
        <v>62</v>
      </c>
      <c r="D78" s="87">
        <f t="shared" ref="D78:D80" si="3">E78+F78</f>
        <v>0.5</v>
      </c>
      <c r="E78" s="87"/>
      <c r="F78" s="87">
        <v>0.5</v>
      </c>
      <c r="G78" s="88" t="s">
        <v>159</v>
      </c>
      <c r="H78" s="88" t="s">
        <v>168</v>
      </c>
      <c r="I78" s="85"/>
      <c r="J78" s="94"/>
      <c r="K78" s="112" t="s">
        <v>83</v>
      </c>
      <c r="L78" s="94" t="s">
        <v>66</v>
      </c>
      <c r="M78" s="113">
        <v>2017</v>
      </c>
      <c r="N78" s="113"/>
      <c r="O78" s="94" t="s">
        <v>67</v>
      </c>
      <c r="P78" s="113"/>
      <c r="Q78" s="113"/>
      <c r="R78" s="113"/>
      <c r="S78" s="113"/>
      <c r="T78" s="113"/>
      <c r="U78" s="113"/>
      <c r="V78" s="113"/>
      <c r="W78" s="113"/>
      <c r="X78" s="113"/>
    </row>
    <row r="79" ht="30" hidden="1" customHeight="1" spans="1:24">
      <c r="A79" s="85">
        <v>29</v>
      </c>
      <c r="B79" s="86" t="s">
        <v>202</v>
      </c>
      <c r="C79" s="85" t="s">
        <v>62</v>
      </c>
      <c r="D79" s="87">
        <f t="shared" si="3"/>
        <v>3</v>
      </c>
      <c r="E79" s="87"/>
      <c r="F79" s="87">
        <v>3</v>
      </c>
      <c r="G79" s="88" t="s">
        <v>203</v>
      </c>
      <c r="H79" s="88" t="s">
        <v>70</v>
      </c>
      <c r="I79" s="85"/>
      <c r="J79" s="94"/>
      <c r="K79" s="112" t="s">
        <v>83</v>
      </c>
      <c r="L79" s="94" t="s">
        <v>66</v>
      </c>
      <c r="M79" s="113">
        <v>2017</v>
      </c>
      <c r="N79" s="113"/>
      <c r="O79" s="94" t="s">
        <v>67</v>
      </c>
      <c r="P79" s="113"/>
      <c r="Q79" s="113"/>
      <c r="R79" s="113"/>
      <c r="S79" s="113"/>
      <c r="T79" s="113"/>
      <c r="U79" s="113"/>
      <c r="V79" s="113"/>
      <c r="W79" s="113"/>
      <c r="X79" s="113"/>
    </row>
    <row r="80" ht="30" hidden="1" customHeight="1" spans="1:24">
      <c r="A80" s="85">
        <v>30</v>
      </c>
      <c r="B80" s="86" t="s">
        <v>204</v>
      </c>
      <c r="C80" s="85" t="s">
        <v>62</v>
      </c>
      <c r="D80" s="87">
        <f t="shared" si="3"/>
        <v>3.5</v>
      </c>
      <c r="E80" s="87">
        <v>3.1</v>
      </c>
      <c r="F80" s="87">
        <v>0.4</v>
      </c>
      <c r="G80" s="88" t="s">
        <v>55</v>
      </c>
      <c r="H80" s="88" t="s">
        <v>76</v>
      </c>
      <c r="I80" s="85"/>
      <c r="J80" s="94"/>
      <c r="K80" s="112" t="s">
        <v>83</v>
      </c>
      <c r="L80" s="94" t="s">
        <v>112</v>
      </c>
      <c r="M80" s="113"/>
      <c r="N80" s="113"/>
      <c r="O80" s="94" t="s">
        <v>67</v>
      </c>
      <c r="P80" s="113"/>
      <c r="Q80" s="113"/>
      <c r="R80" s="113"/>
      <c r="S80" s="113"/>
      <c r="T80" s="113"/>
      <c r="U80" s="113"/>
      <c r="V80" s="113"/>
      <c r="W80" s="113"/>
      <c r="X80" s="113"/>
    </row>
    <row r="81" ht="30" hidden="1" customHeight="1" spans="1:24">
      <c r="A81" s="85">
        <v>31</v>
      </c>
      <c r="B81" s="86" t="s">
        <v>205</v>
      </c>
      <c r="C81" s="85" t="s">
        <v>62</v>
      </c>
      <c r="D81" s="87">
        <v>2.3</v>
      </c>
      <c r="E81" s="87"/>
      <c r="F81" s="87">
        <v>2.3</v>
      </c>
      <c r="G81" s="88" t="s">
        <v>55</v>
      </c>
      <c r="H81" s="94" t="s">
        <v>79</v>
      </c>
      <c r="I81" s="85">
        <v>20</v>
      </c>
      <c r="J81" s="94">
        <v>418</v>
      </c>
      <c r="K81" s="112" t="s">
        <v>83</v>
      </c>
      <c r="L81" s="94" t="s">
        <v>112</v>
      </c>
      <c r="M81" s="113"/>
      <c r="N81" s="113"/>
      <c r="O81" s="94"/>
      <c r="P81" s="113"/>
      <c r="Q81" s="113"/>
      <c r="R81" s="113"/>
      <c r="S81" s="113"/>
      <c r="T81" s="113"/>
      <c r="U81" s="113"/>
      <c r="V81" s="113"/>
      <c r="W81" s="113"/>
      <c r="X81" s="113"/>
    </row>
    <row r="82" ht="30" hidden="1" customHeight="1" spans="1:24">
      <c r="A82" s="85">
        <v>32</v>
      </c>
      <c r="B82" s="86" t="s">
        <v>206</v>
      </c>
      <c r="C82" s="85" t="s">
        <v>62</v>
      </c>
      <c r="D82" s="87">
        <v>2.15</v>
      </c>
      <c r="E82" s="87"/>
      <c r="F82" s="87">
        <v>2.15</v>
      </c>
      <c r="G82" s="88" t="s">
        <v>207</v>
      </c>
      <c r="H82" s="88" t="s">
        <v>73</v>
      </c>
      <c r="I82" s="85"/>
      <c r="J82" s="94"/>
      <c r="K82" s="112" t="s">
        <v>83</v>
      </c>
      <c r="L82" s="94" t="s">
        <v>112</v>
      </c>
      <c r="M82" s="113"/>
      <c r="N82" s="113"/>
      <c r="O82" s="94"/>
      <c r="P82" s="113"/>
      <c r="Q82" s="113"/>
      <c r="R82" s="113"/>
      <c r="S82" s="113"/>
      <c r="T82" s="113"/>
      <c r="U82" s="113"/>
      <c r="V82" s="113"/>
      <c r="W82" s="113"/>
      <c r="X82" s="113"/>
    </row>
    <row r="83" ht="30" hidden="1" customHeight="1" spans="1:24">
      <c r="A83" s="85">
        <v>33</v>
      </c>
      <c r="B83" s="86" t="s">
        <v>206</v>
      </c>
      <c r="C83" s="85" t="s">
        <v>62</v>
      </c>
      <c r="D83" s="87">
        <f>E83+F83</f>
        <v>1.5</v>
      </c>
      <c r="E83" s="87"/>
      <c r="F83" s="87">
        <v>1.5</v>
      </c>
      <c r="G83" s="88" t="s">
        <v>208</v>
      </c>
      <c r="H83" s="88" t="s">
        <v>117</v>
      </c>
      <c r="I83" s="85"/>
      <c r="J83" s="94"/>
      <c r="K83" s="112" t="s">
        <v>83</v>
      </c>
      <c r="L83" s="94" t="s">
        <v>112</v>
      </c>
      <c r="M83" s="113"/>
      <c r="N83" s="113"/>
      <c r="O83" s="94"/>
      <c r="P83" s="113"/>
      <c r="Q83" s="113"/>
      <c r="R83" s="113"/>
      <c r="S83" s="113"/>
      <c r="T83" s="113"/>
      <c r="U83" s="113"/>
      <c r="V83" s="113"/>
      <c r="W83" s="113"/>
      <c r="X83" s="113"/>
    </row>
    <row r="84" ht="30" hidden="1" customHeight="1" spans="1:24">
      <c r="A84" s="85">
        <v>34</v>
      </c>
      <c r="B84" s="86" t="s">
        <v>206</v>
      </c>
      <c r="C84" s="85" t="s">
        <v>62</v>
      </c>
      <c r="D84" s="87">
        <f>E84+F84</f>
        <v>1.5</v>
      </c>
      <c r="E84" s="87"/>
      <c r="F84" s="87">
        <v>1.5</v>
      </c>
      <c r="G84" s="88" t="s">
        <v>209</v>
      </c>
      <c r="H84" s="94" t="s">
        <v>79</v>
      </c>
      <c r="I84" s="85"/>
      <c r="J84" s="94"/>
      <c r="K84" s="112" t="s">
        <v>83</v>
      </c>
      <c r="L84" s="94" t="s">
        <v>112</v>
      </c>
      <c r="M84" s="113"/>
      <c r="N84" s="113"/>
      <c r="O84" s="94"/>
      <c r="P84" s="113"/>
      <c r="Q84" s="113"/>
      <c r="R84" s="113"/>
      <c r="S84" s="113"/>
      <c r="T84" s="113"/>
      <c r="U84" s="113"/>
      <c r="V84" s="113"/>
      <c r="W84" s="113"/>
      <c r="X84" s="113"/>
    </row>
    <row r="85" ht="18" hidden="1" customHeight="1" spans="1:24">
      <c r="A85" s="85">
        <v>35</v>
      </c>
      <c r="B85" s="86" t="s">
        <v>210</v>
      </c>
      <c r="C85" s="85" t="s">
        <v>62</v>
      </c>
      <c r="D85" s="87">
        <v>2</v>
      </c>
      <c r="E85" s="87"/>
      <c r="F85" s="87">
        <v>2</v>
      </c>
      <c r="G85" s="88" t="s">
        <v>203</v>
      </c>
      <c r="H85" s="94" t="s">
        <v>117</v>
      </c>
      <c r="I85" s="85"/>
      <c r="J85" s="94"/>
      <c r="K85" s="112" t="s">
        <v>211</v>
      </c>
      <c r="L85" s="94" t="s">
        <v>66</v>
      </c>
      <c r="M85" s="113"/>
      <c r="N85" s="113"/>
      <c r="O85" s="94" t="s">
        <v>67</v>
      </c>
      <c r="P85" s="113"/>
      <c r="Q85" s="113"/>
      <c r="R85" s="113"/>
      <c r="S85" s="113"/>
      <c r="T85" s="113"/>
      <c r="U85" s="113"/>
      <c r="V85" s="113"/>
      <c r="W85" s="113"/>
      <c r="X85" s="113"/>
    </row>
    <row r="86" ht="19.05" customHeight="1" spans="1:24">
      <c r="A86" s="85">
        <v>36</v>
      </c>
      <c r="B86" s="86" t="s">
        <v>212</v>
      </c>
      <c r="C86" s="85" t="s">
        <v>62</v>
      </c>
      <c r="D86" s="87">
        <v>0.09</v>
      </c>
      <c r="E86" s="87"/>
      <c r="F86" s="87">
        <v>0.09</v>
      </c>
      <c r="G86" s="104" t="s">
        <v>213</v>
      </c>
      <c r="H86" s="104" t="s">
        <v>105</v>
      </c>
      <c r="I86" s="125"/>
      <c r="J86" s="93"/>
      <c r="K86" s="112" t="s">
        <v>176</v>
      </c>
      <c r="L86" s="94" t="s">
        <v>58</v>
      </c>
      <c r="M86" s="113"/>
      <c r="N86" s="113"/>
      <c r="O86" s="94"/>
      <c r="P86" s="113"/>
      <c r="Q86" s="113"/>
      <c r="R86" s="113"/>
      <c r="S86" s="113"/>
      <c r="T86" s="113"/>
      <c r="U86" s="113"/>
      <c r="V86" s="113"/>
      <c r="W86" s="113"/>
      <c r="X86" s="113"/>
    </row>
    <row r="87" ht="19.05" customHeight="1" spans="1:24">
      <c r="A87" s="85">
        <v>37</v>
      </c>
      <c r="B87" s="86" t="s">
        <v>214</v>
      </c>
      <c r="C87" s="85" t="s">
        <v>62</v>
      </c>
      <c r="D87" s="87">
        <v>1.18</v>
      </c>
      <c r="E87" s="87"/>
      <c r="F87" s="87">
        <v>1.18</v>
      </c>
      <c r="G87" s="104" t="s">
        <v>215</v>
      </c>
      <c r="H87" s="104" t="s">
        <v>105</v>
      </c>
      <c r="I87" s="125"/>
      <c r="J87" s="93"/>
      <c r="K87" s="112" t="s">
        <v>176</v>
      </c>
      <c r="L87" s="94" t="s">
        <v>58</v>
      </c>
      <c r="M87" s="113"/>
      <c r="N87" s="113"/>
      <c r="O87" s="94"/>
      <c r="P87" s="113"/>
      <c r="Q87" s="113"/>
      <c r="R87" s="113"/>
      <c r="S87" s="113"/>
      <c r="T87" s="113"/>
      <c r="U87" s="113"/>
      <c r="V87" s="113"/>
      <c r="W87" s="113"/>
      <c r="X87" s="113"/>
    </row>
    <row r="88" ht="19.05" customHeight="1" spans="1:24">
      <c r="A88" s="85">
        <v>38</v>
      </c>
      <c r="B88" s="86" t="s">
        <v>216</v>
      </c>
      <c r="C88" s="85" t="s">
        <v>62</v>
      </c>
      <c r="D88" s="87">
        <v>0.6</v>
      </c>
      <c r="E88" s="87"/>
      <c r="F88" s="87">
        <v>0.6</v>
      </c>
      <c r="G88" s="104" t="s">
        <v>217</v>
      </c>
      <c r="H88" s="104" t="s">
        <v>105</v>
      </c>
      <c r="I88" s="125"/>
      <c r="J88" s="93"/>
      <c r="K88" s="112" t="s">
        <v>176</v>
      </c>
      <c r="L88" s="94" t="s">
        <v>58</v>
      </c>
      <c r="M88" s="113"/>
      <c r="N88" s="113"/>
      <c r="O88" s="94"/>
      <c r="P88" s="113"/>
      <c r="Q88" s="113"/>
      <c r="R88" s="113"/>
      <c r="S88" s="113"/>
      <c r="T88" s="113"/>
      <c r="U88" s="113"/>
      <c r="V88" s="113"/>
      <c r="W88" s="113"/>
      <c r="X88" s="113"/>
    </row>
    <row r="89" ht="19.05" customHeight="1" spans="1:24">
      <c r="A89" s="85">
        <v>39</v>
      </c>
      <c r="B89" s="86" t="s">
        <v>218</v>
      </c>
      <c r="C89" s="85" t="s">
        <v>62</v>
      </c>
      <c r="D89" s="87"/>
      <c r="E89" s="87"/>
      <c r="F89" s="87">
        <v>6.67</v>
      </c>
      <c r="G89" s="104" t="s">
        <v>219</v>
      </c>
      <c r="H89" s="104" t="s">
        <v>105</v>
      </c>
      <c r="I89" s="125"/>
      <c r="J89" s="93"/>
      <c r="K89" s="112" t="s">
        <v>176</v>
      </c>
      <c r="L89" s="94" t="s">
        <v>58</v>
      </c>
      <c r="M89" s="113"/>
      <c r="N89" s="113"/>
      <c r="O89" s="94"/>
      <c r="P89" s="113"/>
      <c r="Q89" s="113"/>
      <c r="R89" s="113"/>
      <c r="S89" s="113"/>
      <c r="T89" s="113"/>
      <c r="U89" s="113"/>
      <c r="V89" s="113"/>
      <c r="W89" s="113"/>
      <c r="X89" s="113"/>
    </row>
    <row r="90" ht="19.05" hidden="1" customHeight="1" spans="1:24">
      <c r="A90" s="89" t="s">
        <v>195</v>
      </c>
      <c r="B90" s="90" t="s">
        <v>220</v>
      </c>
      <c r="C90" s="85"/>
      <c r="D90" s="87"/>
      <c r="E90" s="87"/>
      <c r="F90" s="87"/>
      <c r="G90" s="88"/>
      <c r="H90" s="88"/>
      <c r="I90" s="85"/>
      <c r="J90" s="94"/>
      <c r="K90" s="94"/>
      <c r="L90" s="94"/>
      <c r="M90" s="94"/>
      <c r="N90" s="113"/>
      <c r="O90" s="94"/>
      <c r="P90" s="113"/>
      <c r="Q90" s="113"/>
      <c r="R90" s="113"/>
      <c r="S90" s="113"/>
      <c r="T90" s="113"/>
      <c r="U90" s="113"/>
      <c r="V90" s="113"/>
      <c r="W90" s="113"/>
      <c r="X90" s="113"/>
    </row>
    <row r="91" ht="28.5" hidden="1" customHeight="1" spans="1:24">
      <c r="A91" s="85">
        <v>40</v>
      </c>
      <c r="B91" s="86" t="s">
        <v>220</v>
      </c>
      <c r="C91" s="85" t="s">
        <v>145</v>
      </c>
      <c r="D91" s="87">
        <f>E91+F91</f>
        <v>1</v>
      </c>
      <c r="E91" s="87"/>
      <c r="F91" s="87">
        <v>1</v>
      </c>
      <c r="G91" s="88" t="s">
        <v>159</v>
      </c>
      <c r="H91" s="88" t="s">
        <v>73</v>
      </c>
      <c r="I91" s="85"/>
      <c r="J91" s="94"/>
      <c r="K91" s="112" t="s">
        <v>83</v>
      </c>
      <c r="L91" s="94" t="s">
        <v>112</v>
      </c>
      <c r="M91" s="113"/>
      <c r="N91" s="113"/>
      <c r="O91" s="94" t="s">
        <v>67</v>
      </c>
      <c r="P91" s="113"/>
      <c r="Q91" s="113"/>
      <c r="R91" s="113"/>
      <c r="S91" s="113"/>
      <c r="T91" s="113"/>
      <c r="U91" s="113"/>
      <c r="V91" s="113"/>
      <c r="W91" s="113"/>
      <c r="X91" s="113"/>
    </row>
    <row r="92" ht="28.5" hidden="1" customHeight="1" spans="1:24">
      <c r="A92" s="85">
        <v>41</v>
      </c>
      <c r="B92" s="86" t="s">
        <v>221</v>
      </c>
      <c r="C92" s="85" t="s">
        <v>145</v>
      </c>
      <c r="D92" s="87">
        <v>5</v>
      </c>
      <c r="E92" s="87"/>
      <c r="F92" s="87">
        <v>5</v>
      </c>
      <c r="G92" s="88" t="s">
        <v>203</v>
      </c>
      <c r="H92" s="88" t="s">
        <v>111</v>
      </c>
      <c r="I92" s="85"/>
      <c r="J92" s="94"/>
      <c r="K92" s="112" t="s">
        <v>222</v>
      </c>
      <c r="L92" s="94" t="s">
        <v>66</v>
      </c>
      <c r="M92" s="113"/>
      <c r="N92" s="113"/>
      <c r="O92" s="94" t="s">
        <v>67</v>
      </c>
      <c r="P92" s="113"/>
      <c r="Q92" s="113"/>
      <c r="R92" s="113"/>
      <c r="S92" s="113"/>
      <c r="T92" s="113"/>
      <c r="U92" s="113"/>
      <c r="V92" s="113"/>
      <c r="W92" s="113"/>
      <c r="X92" s="113"/>
    </row>
    <row r="93" ht="28.5" hidden="1" customHeight="1" spans="1:24">
      <c r="A93" s="85">
        <v>42</v>
      </c>
      <c r="B93" s="86" t="s">
        <v>223</v>
      </c>
      <c r="C93" s="85" t="s">
        <v>145</v>
      </c>
      <c r="D93" s="87">
        <v>3</v>
      </c>
      <c r="E93" s="87"/>
      <c r="F93" s="87">
        <v>3</v>
      </c>
      <c r="G93" s="88" t="s">
        <v>203</v>
      </c>
      <c r="H93" s="88" t="s">
        <v>111</v>
      </c>
      <c r="I93" s="85"/>
      <c r="J93" s="94"/>
      <c r="K93" s="112" t="s">
        <v>224</v>
      </c>
      <c r="L93" s="94" t="s">
        <v>66</v>
      </c>
      <c r="M93" s="113"/>
      <c r="N93" s="113"/>
      <c r="O93" s="94" t="s">
        <v>67</v>
      </c>
      <c r="P93" s="113"/>
      <c r="Q93" s="113"/>
      <c r="R93" s="113"/>
      <c r="S93" s="113"/>
      <c r="T93" s="113"/>
      <c r="U93" s="113"/>
      <c r="V93" s="113"/>
      <c r="W93" s="113"/>
      <c r="X93" s="113"/>
    </row>
    <row r="94" ht="28.5" hidden="1" customHeight="1" spans="1:24">
      <c r="A94" s="85">
        <v>43</v>
      </c>
      <c r="B94" s="86" t="s">
        <v>225</v>
      </c>
      <c r="C94" s="85" t="s">
        <v>145</v>
      </c>
      <c r="D94" s="87">
        <v>0.05</v>
      </c>
      <c r="E94" s="87"/>
      <c r="F94" s="87">
        <v>0.05</v>
      </c>
      <c r="G94" s="88" t="s">
        <v>145</v>
      </c>
      <c r="H94" s="88" t="s">
        <v>76</v>
      </c>
      <c r="I94" s="85">
        <v>30</v>
      </c>
      <c r="J94" s="94">
        <v>818</v>
      </c>
      <c r="K94" s="112" t="s">
        <v>211</v>
      </c>
      <c r="L94" s="94" t="s">
        <v>66</v>
      </c>
      <c r="M94" s="113"/>
      <c r="N94" s="113"/>
      <c r="O94" s="94" t="s">
        <v>67</v>
      </c>
      <c r="P94" s="113"/>
      <c r="Q94" s="126"/>
      <c r="R94" s="116"/>
      <c r="S94" s="113"/>
      <c r="T94" s="113"/>
      <c r="U94" s="113"/>
      <c r="V94" s="113"/>
      <c r="W94" s="113"/>
      <c r="X94" s="113"/>
    </row>
    <row r="95" ht="18.6" hidden="1" customHeight="1" spans="1:24">
      <c r="A95" s="89" t="s">
        <v>195</v>
      </c>
      <c r="B95" s="90" t="s">
        <v>226</v>
      </c>
      <c r="C95" s="85"/>
      <c r="D95" s="87"/>
      <c r="E95" s="87"/>
      <c r="F95" s="87"/>
      <c r="G95" s="88"/>
      <c r="H95" s="88"/>
      <c r="I95" s="85"/>
      <c r="J95" s="94"/>
      <c r="K95" s="94"/>
      <c r="L95" s="94"/>
      <c r="M95" s="94"/>
      <c r="N95" s="113"/>
      <c r="O95" s="94"/>
      <c r="P95" s="113"/>
      <c r="Q95" s="113"/>
      <c r="R95" s="113"/>
      <c r="S95" s="113"/>
      <c r="T95" s="113"/>
      <c r="U95" s="113"/>
      <c r="V95" s="113"/>
      <c r="W95" s="113"/>
      <c r="X95" s="113"/>
    </row>
    <row r="96" ht="30" hidden="1" customHeight="1" spans="1:24">
      <c r="A96" s="94">
        <v>44</v>
      </c>
      <c r="B96" s="86" t="s">
        <v>227</v>
      </c>
      <c r="C96" s="85" t="s">
        <v>228</v>
      </c>
      <c r="D96" s="87">
        <f>E96+F96</f>
        <v>0.5</v>
      </c>
      <c r="E96" s="87"/>
      <c r="F96" s="87">
        <v>0.5</v>
      </c>
      <c r="G96" s="88" t="s">
        <v>85</v>
      </c>
      <c r="H96" s="88" t="s">
        <v>76</v>
      </c>
      <c r="I96" s="85"/>
      <c r="J96" s="94"/>
      <c r="K96" s="112" t="s">
        <v>83</v>
      </c>
      <c r="L96" s="94" t="s">
        <v>112</v>
      </c>
      <c r="M96" s="113"/>
      <c r="N96" s="113"/>
      <c r="O96" s="94" t="s">
        <v>67</v>
      </c>
      <c r="P96" s="113"/>
      <c r="Q96" s="113"/>
      <c r="R96" s="113"/>
      <c r="S96" s="113"/>
      <c r="T96" s="113"/>
      <c r="U96" s="113"/>
      <c r="V96" s="113"/>
      <c r="W96" s="113"/>
      <c r="X96" s="113"/>
    </row>
    <row r="97" ht="30" hidden="1" customHeight="1" spans="1:24">
      <c r="A97" s="85">
        <v>45</v>
      </c>
      <c r="B97" s="86" t="s">
        <v>229</v>
      </c>
      <c r="C97" s="85" t="s">
        <v>228</v>
      </c>
      <c r="D97" s="87">
        <f>E97+F97</f>
        <v>0.13</v>
      </c>
      <c r="E97" s="87"/>
      <c r="F97" s="87">
        <v>0.13</v>
      </c>
      <c r="G97" s="94" t="s">
        <v>230</v>
      </c>
      <c r="H97" s="94" t="s">
        <v>82</v>
      </c>
      <c r="I97" s="85"/>
      <c r="J97" s="94"/>
      <c r="K97" s="112" t="s">
        <v>83</v>
      </c>
      <c r="L97" s="94" t="s">
        <v>112</v>
      </c>
      <c r="M97" s="113"/>
      <c r="N97" s="113"/>
      <c r="O97" s="94" t="s">
        <v>67</v>
      </c>
      <c r="P97" s="113"/>
      <c r="Q97" s="113"/>
      <c r="R97" s="113"/>
      <c r="S97" s="113"/>
      <c r="T97" s="113"/>
      <c r="U97" s="113"/>
      <c r="V97" s="113"/>
      <c r="W97" s="113"/>
      <c r="X97" s="113"/>
    </row>
    <row r="98" s="52" customFormat="1" ht="18.6" hidden="1" customHeight="1" spans="1:24">
      <c r="A98" s="89" t="s">
        <v>195</v>
      </c>
      <c r="B98" s="90" t="s">
        <v>231</v>
      </c>
      <c r="C98" s="85"/>
      <c r="D98" s="122"/>
      <c r="E98" s="122"/>
      <c r="F98" s="122"/>
      <c r="G98" s="123"/>
      <c r="H98" s="123"/>
      <c r="I98" s="89"/>
      <c r="J98" s="92"/>
      <c r="K98" s="92"/>
      <c r="L98" s="92"/>
      <c r="M98" s="113"/>
      <c r="N98" s="91"/>
      <c r="O98" s="92"/>
      <c r="P98" s="91"/>
      <c r="Q98" s="91"/>
      <c r="R98" s="91"/>
      <c r="S98" s="91"/>
      <c r="T98" s="91"/>
      <c r="U98" s="91"/>
      <c r="V98" s="91"/>
      <c r="W98" s="91"/>
      <c r="X98" s="91"/>
    </row>
    <row r="99" ht="40.2" hidden="1" customHeight="1" spans="1:24">
      <c r="A99" s="85">
        <v>46</v>
      </c>
      <c r="B99" s="86" t="s">
        <v>232</v>
      </c>
      <c r="C99" s="85" t="s">
        <v>230</v>
      </c>
      <c r="D99" s="87">
        <v>2.5</v>
      </c>
      <c r="E99" s="87"/>
      <c r="F99" s="87">
        <v>2.5</v>
      </c>
      <c r="G99" s="88" t="s">
        <v>159</v>
      </c>
      <c r="H99" s="94" t="s">
        <v>73</v>
      </c>
      <c r="I99" s="85" t="s">
        <v>233</v>
      </c>
      <c r="J99" s="94" t="s">
        <v>234</v>
      </c>
      <c r="K99" s="112" t="s">
        <v>235</v>
      </c>
      <c r="L99" s="94" t="s">
        <v>112</v>
      </c>
      <c r="M99" s="113"/>
      <c r="N99" s="113"/>
      <c r="O99" s="94" t="s">
        <v>67</v>
      </c>
      <c r="P99" s="113"/>
      <c r="Q99" s="113"/>
      <c r="R99" s="113"/>
      <c r="S99" s="113"/>
      <c r="T99" s="113"/>
      <c r="U99" s="113"/>
      <c r="V99" s="113"/>
      <c r="W99" s="113"/>
      <c r="X99" s="113"/>
    </row>
    <row r="100" ht="18.9" hidden="1" customHeight="1" spans="1:24">
      <c r="A100" s="85">
        <v>47</v>
      </c>
      <c r="B100" s="86" t="s">
        <v>236</v>
      </c>
      <c r="C100" s="85" t="s">
        <v>230</v>
      </c>
      <c r="D100" s="87">
        <v>0.85</v>
      </c>
      <c r="E100" s="87"/>
      <c r="F100" s="87">
        <v>0.85</v>
      </c>
      <c r="G100" s="104" t="s">
        <v>237</v>
      </c>
      <c r="H100" s="104" t="s">
        <v>168</v>
      </c>
      <c r="I100" s="85"/>
      <c r="J100" s="94"/>
      <c r="K100" s="112" t="s">
        <v>176</v>
      </c>
      <c r="L100" s="94" t="s">
        <v>58</v>
      </c>
      <c r="M100" s="113"/>
      <c r="N100" s="113"/>
      <c r="O100" s="94"/>
      <c r="P100" s="113"/>
      <c r="Q100" s="113"/>
      <c r="R100" s="113"/>
      <c r="S100" s="113"/>
      <c r="T100" s="113"/>
      <c r="U100" s="113"/>
      <c r="V100" s="113"/>
      <c r="W100" s="113"/>
      <c r="X100" s="113"/>
    </row>
    <row r="101" ht="18.9" hidden="1" customHeight="1" spans="1:24">
      <c r="A101" s="85">
        <v>48</v>
      </c>
      <c r="B101" s="86" t="s">
        <v>238</v>
      </c>
      <c r="C101" s="85" t="s">
        <v>230</v>
      </c>
      <c r="D101" s="87">
        <v>1.5</v>
      </c>
      <c r="E101" s="87"/>
      <c r="F101" s="87">
        <v>1.5</v>
      </c>
      <c r="G101" s="104" t="s">
        <v>239</v>
      </c>
      <c r="H101" s="104" t="s">
        <v>56</v>
      </c>
      <c r="I101" s="85"/>
      <c r="J101" s="94"/>
      <c r="K101" s="112" t="s">
        <v>176</v>
      </c>
      <c r="L101" s="94" t="s">
        <v>58</v>
      </c>
      <c r="M101" s="113"/>
      <c r="N101" s="113"/>
      <c r="O101" s="94"/>
      <c r="P101" s="113"/>
      <c r="Q101" s="113"/>
      <c r="R101" s="113"/>
      <c r="S101" s="113"/>
      <c r="T101" s="113"/>
      <c r="U101" s="113"/>
      <c r="V101" s="113"/>
      <c r="W101" s="113"/>
      <c r="X101" s="113"/>
    </row>
    <row r="102" ht="18.9" hidden="1" customHeight="1" spans="1:24">
      <c r="A102" s="85">
        <v>49</v>
      </c>
      <c r="B102" s="86" t="s">
        <v>240</v>
      </c>
      <c r="C102" s="85" t="s">
        <v>230</v>
      </c>
      <c r="D102" s="87">
        <v>1.5</v>
      </c>
      <c r="E102" s="87"/>
      <c r="F102" s="87">
        <v>1.5</v>
      </c>
      <c r="G102" s="104" t="s">
        <v>239</v>
      </c>
      <c r="H102" s="104" t="s">
        <v>76</v>
      </c>
      <c r="I102" s="85"/>
      <c r="J102" s="94"/>
      <c r="K102" s="112" t="s">
        <v>176</v>
      </c>
      <c r="L102" s="94" t="s">
        <v>58</v>
      </c>
      <c r="M102" s="113"/>
      <c r="N102" s="113"/>
      <c r="O102" s="94"/>
      <c r="P102" s="113"/>
      <c r="Q102" s="113"/>
      <c r="R102" s="113"/>
      <c r="S102" s="113"/>
      <c r="T102" s="113"/>
      <c r="U102" s="113"/>
      <c r="V102" s="113"/>
      <c r="W102" s="113"/>
      <c r="X102" s="113"/>
    </row>
    <row r="103" s="52" customFormat="1" ht="18.6" hidden="1" customHeight="1" spans="1:24">
      <c r="A103" s="89" t="s">
        <v>195</v>
      </c>
      <c r="B103" s="90" t="s">
        <v>241</v>
      </c>
      <c r="C103" s="85"/>
      <c r="D103" s="122"/>
      <c r="E103" s="122"/>
      <c r="F103" s="122"/>
      <c r="G103" s="123"/>
      <c r="H103" s="123"/>
      <c r="I103" s="89"/>
      <c r="J103" s="92"/>
      <c r="K103" s="92"/>
      <c r="L103" s="92"/>
      <c r="M103" s="113"/>
      <c r="N103" s="91"/>
      <c r="O103" s="92"/>
      <c r="P103" s="91"/>
      <c r="Q103" s="91"/>
      <c r="R103" s="91"/>
      <c r="S103" s="91"/>
      <c r="T103" s="91"/>
      <c r="U103" s="91"/>
      <c r="V103" s="91"/>
      <c r="W103" s="91"/>
      <c r="X103" s="91"/>
    </row>
    <row r="104" ht="30" hidden="1" customHeight="1" spans="1:24">
      <c r="A104" s="85">
        <v>50</v>
      </c>
      <c r="B104" s="86" t="s">
        <v>242</v>
      </c>
      <c r="C104" s="85" t="s">
        <v>243</v>
      </c>
      <c r="D104" s="87">
        <f>E104+F104</f>
        <v>1.35</v>
      </c>
      <c r="E104" s="87"/>
      <c r="F104" s="87">
        <v>1.35</v>
      </c>
      <c r="G104" s="88" t="s">
        <v>190</v>
      </c>
      <c r="H104" s="88" t="s">
        <v>70</v>
      </c>
      <c r="I104" s="85">
        <v>42</v>
      </c>
      <c r="J104" s="94">
        <v>135</v>
      </c>
      <c r="K104" s="112" t="s">
        <v>83</v>
      </c>
      <c r="L104" s="94" t="s">
        <v>244</v>
      </c>
      <c r="M104" s="113">
        <v>2018</v>
      </c>
      <c r="N104" s="113"/>
      <c r="O104" s="94" t="s">
        <v>67</v>
      </c>
      <c r="P104" s="113"/>
      <c r="Q104" s="113"/>
      <c r="R104" s="113"/>
      <c r="S104" s="113"/>
      <c r="T104" s="113"/>
      <c r="U104" s="113"/>
      <c r="V104" s="113"/>
      <c r="W104" s="113"/>
      <c r="X104" s="113"/>
    </row>
    <row r="105" ht="30" hidden="1" customHeight="1" spans="1:24">
      <c r="A105" s="85">
        <v>51</v>
      </c>
      <c r="B105" s="86" t="s">
        <v>245</v>
      </c>
      <c r="C105" s="85" t="s">
        <v>243</v>
      </c>
      <c r="D105" s="87">
        <v>2</v>
      </c>
      <c r="E105" s="87"/>
      <c r="F105" s="87">
        <v>2</v>
      </c>
      <c r="G105" s="88" t="s">
        <v>246</v>
      </c>
      <c r="H105" s="88" t="s">
        <v>117</v>
      </c>
      <c r="I105" s="85">
        <v>46</v>
      </c>
      <c r="J105" s="94">
        <v>109</v>
      </c>
      <c r="K105" s="112" t="s">
        <v>83</v>
      </c>
      <c r="L105" s="94" t="s">
        <v>66</v>
      </c>
      <c r="M105" s="113">
        <v>2017</v>
      </c>
      <c r="N105" s="113"/>
      <c r="O105" s="94" t="s">
        <v>67</v>
      </c>
      <c r="P105" s="113"/>
      <c r="Q105" s="113"/>
      <c r="R105" s="113"/>
      <c r="S105" s="113"/>
      <c r="T105" s="113"/>
      <c r="U105" s="113"/>
      <c r="V105" s="113"/>
      <c r="W105" s="113"/>
      <c r="X105" s="113"/>
    </row>
    <row r="106" ht="20.1" hidden="1" customHeight="1" spans="1:24">
      <c r="A106" s="85">
        <v>52</v>
      </c>
      <c r="B106" s="86" t="s">
        <v>247</v>
      </c>
      <c r="C106" s="85" t="s">
        <v>243</v>
      </c>
      <c r="D106" s="87">
        <v>1</v>
      </c>
      <c r="E106" s="87"/>
      <c r="F106" s="87">
        <v>1</v>
      </c>
      <c r="G106" s="88" t="s">
        <v>55</v>
      </c>
      <c r="H106" s="88" t="s">
        <v>56</v>
      </c>
      <c r="I106" s="85">
        <v>58</v>
      </c>
      <c r="J106" s="94">
        <v>472</v>
      </c>
      <c r="K106" s="112" t="s">
        <v>176</v>
      </c>
      <c r="L106" s="94" t="s">
        <v>66</v>
      </c>
      <c r="M106" s="113"/>
      <c r="N106" s="113"/>
      <c r="O106" s="94" t="s">
        <v>67</v>
      </c>
      <c r="P106" s="113"/>
      <c r="Q106" s="113"/>
      <c r="R106" s="113"/>
      <c r="S106" s="113"/>
      <c r="T106" s="113"/>
      <c r="U106" s="113"/>
      <c r="V106" s="113"/>
      <c r="W106" s="113"/>
      <c r="X106" s="113"/>
    </row>
    <row r="107" ht="18.9" hidden="1" customHeight="1" spans="1:24">
      <c r="A107" s="89" t="s">
        <v>195</v>
      </c>
      <c r="B107" s="90" t="s">
        <v>248</v>
      </c>
      <c r="C107" s="85"/>
      <c r="D107" s="87"/>
      <c r="E107" s="87"/>
      <c r="F107" s="87"/>
      <c r="G107" s="88"/>
      <c r="H107" s="88"/>
      <c r="I107" s="85"/>
      <c r="J107" s="94"/>
      <c r="K107" s="94"/>
      <c r="L107" s="94"/>
      <c r="M107" s="113"/>
      <c r="N107" s="113"/>
      <c r="O107" s="94"/>
      <c r="P107" s="113"/>
      <c r="Q107" s="113"/>
      <c r="R107" s="113"/>
      <c r="S107" s="113"/>
      <c r="T107" s="113"/>
      <c r="U107" s="113"/>
      <c r="V107" s="113"/>
      <c r="W107" s="113"/>
      <c r="X107" s="113"/>
    </row>
    <row r="108" ht="40.2" hidden="1" customHeight="1" spans="1:24">
      <c r="A108" s="85">
        <v>53</v>
      </c>
      <c r="B108" s="86" t="s">
        <v>249</v>
      </c>
      <c r="C108" s="85" t="s">
        <v>250</v>
      </c>
      <c r="D108" s="87">
        <v>0.23</v>
      </c>
      <c r="E108" s="87"/>
      <c r="F108" s="124">
        <v>0.23</v>
      </c>
      <c r="G108" s="88" t="s">
        <v>55</v>
      </c>
      <c r="H108" s="88" t="s">
        <v>117</v>
      </c>
      <c r="I108" s="85">
        <v>58</v>
      </c>
      <c r="J108" s="94" t="s">
        <v>251</v>
      </c>
      <c r="K108" s="112" t="s">
        <v>252</v>
      </c>
      <c r="L108" s="94" t="s">
        <v>66</v>
      </c>
      <c r="M108" s="113">
        <v>2017</v>
      </c>
      <c r="N108" s="113"/>
      <c r="O108" s="94" t="s">
        <v>67</v>
      </c>
      <c r="P108" s="113"/>
      <c r="Q108" s="113"/>
      <c r="R108" s="113"/>
      <c r="S108" s="113"/>
      <c r="T108" s="113"/>
      <c r="U108" s="113"/>
      <c r="V108" s="113"/>
      <c r="W108" s="113"/>
      <c r="X108" s="113"/>
    </row>
    <row r="109" ht="18.9" hidden="1" customHeight="1" spans="1:24">
      <c r="A109" s="89" t="s">
        <v>195</v>
      </c>
      <c r="B109" s="90" t="s">
        <v>253</v>
      </c>
      <c r="C109" s="85"/>
      <c r="D109" s="87"/>
      <c r="E109" s="87"/>
      <c r="F109" s="87"/>
      <c r="G109" s="88"/>
      <c r="H109" s="88"/>
      <c r="I109" s="85"/>
      <c r="J109" s="94"/>
      <c r="K109" s="94"/>
      <c r="L109" s="94"/>
      <c r="M109" s="113"/>
      <c r="N109" s="113"/>
      <c r="O109" s="94"/>
      <c r="P109" s="113"/>
      <c r="Q109" s="113"/>
      <c r="R109" s="113"/>
      <c r="S109" s="113"/>
      <c r="T109" s="113"/>
      <c r="U109" s="113"/>
      <c r="V109" s="113"/>
      <c r="W109" s="113"/>
      <c r="X109" s="113"/>
    </row>
    <row r="110" ht="49.95" hidden="1" customHeight="1" spans="1:24">
      <c r="A110" s="85">
        <v>54</v>
      </c>
      <c r="B110" s="86" t="s">
        <v>254</v>
      </c>
      <c r="C110" s="85" t="s">
        <v>156</v>
      </c>
      <c r="D110" s="87">
        <v>19.1</v>
      </c>
      <c r="E110" s="87"/>
      <c r="F110" s="87">
        <v>19.1</v>
      </c>
      <c r="G110" s="104" t="s">
        <v>255</v>
      </c>
      <c r="H110" s="94" t="s">
        <v>82</v>
      </c>
      <c r="I110" s="85"/>
      <c r="J110" s="88"/>
      <c r="K110" s="112" t="s">
        <v>256</v>
      </c>
      <c r="L110" s="94" t="s">
        <v>66</v>
      </c>
      <c r="M110" s="113"/>
      <c r="N110" s="113"/>
      <c r="O110" s="94" t="s">
        <v>67</v>
      </c>
      <c r="P110" s="113"/>
      <c r="Q110" s="113"/>
      <c r="R110" s="113"/>
      <c r="S110" s="113"/>
      <c r="T110" s="113"/>
      <c r="U110" s="113"/>
      <c r="V110" s="113"/>
      <c r="W110" s="113"/>
      <c r="X110" s="113"/>
    </row>
    <row r="111" ht="18.9" hidden="1" customHeight="1" spans="1:24">
      <c r="A111" s="89" t="s">
        <v>195</v>
      </c>
      <c r="B111" s="90" t="s">
        <v>257</v>
      </c>
      <c r="C111" s="85"/>
      <c r="D111" s="87"/>
      <c r="E111" s="87"/>
      <c r="F111" s="87"/>
      <c r="G111" s="94"/>
      <c r="H111" s="94"/>
      <c r="I111" s="85"/>
      <c r="J111" s="94"/>
      <c r="K111" s="94"/>
      <c r="L111" s="94"/>
      <c r="M111" s="94"/>
      <c r="N111" s="113"/>
      <c r="O111" s="94"/>
      <c r="P111" s="113"/>
      <c r="Q111" s="113"/>
      <c r="R111" s="113"/>
      <c r="S111" s="113"/>
      <c r="T111" s="113"/>
      <c r="U111" s="113"/>
      <c r="V111" s="113"/>
      <c r="W111" s="113"/>
      <c r="X111" s="113"/>
    </row>
    <row r="112" ht="30" hidden="1" customHeight="1" spans="1:24">
      <c r="A112" s="85">
        <v>55</v>
      </c>
      <c r="B112" s="86" t="s">
        <v>258</v>
      </c>
      <c r="C112" s="85" t="s">
        <v>246</v>
      </c>
      <c r="D112" s="87">
        <v>2.5</v>
      </c>
      <c r="E112" s="87"/>
      <c r="F112" s="87">
        <v>2.5</v>
      </c>
      <c r="G112" s="94" t="s">
        <v>55</v>
      </c>
      <c r="H112" s="94" t="s">
        <v>82</v>
      </c>
      <c r="I112" s="85"/>
      <c r="J112" s="94"/>
      <c r="K112" s="112" t="s">
        <v>83</v>
      </c>
      <c r="L112" s="94" t="s">
        <v>112</v>
      </c>
      <c r="M112" s="113">
        <v>2017</v>
      </c>
      <c r="N112" s="113"/>
      <c r="O112" s="94" t="s">
        <v>67</v>
      </c>
      <c r="P112" s="113"/>
      <c r="Q112" s="113"/>
      <c r="R112" s="113"/>
      <c r="S112" s="113"/>
      <c r="T112" s="113"/>
      <c r="U112" s="113"/>
      <c r="V112" s="113"/>
      <c r="W112" s="113"/>
      <c r="X112" s="113"/>
    </row>
    <row r="113" ht="18" hidden="1" customHeight="1" spans="1:24">
      <c r="A113" s="89" t="s">
        <v>195</v>
      </c>
      <c r="B113" s="90" t="s">
        <v>259</v>
      </c>
      <c r="C113" s="85"/>
      <c r="D113" s="87"/>
      <c r="E113" s="87"/>
      <c r="F113" s="87"/>
      <c r="G113" s="88"/>
      <c r="H113" s="88"/>
      <c r="I113" s="85"/>
      <c r="J113" s="94"/>
      <c r="K113" s="94"/>
      <c r="L113" s="94"/>
      <c r="M113" s="113"/>
      <c r="N113" s="113"/>
      <c r="O113" s="94"/>
      <c r="P113" s="113"/>
      <c r="Q113" s="113"/>
      <c r="R113" s="113"/>
      <c r="S113" s="113"/>
      <c r="T113" s="113"/>
      <c r="U113" s="113"/>
      <c r="V113" s="113"/>
      <c r="W113" s="113"/>
      <c r="X113" s="113"/>
    </row>
    <row r="114" ht="18" hidden="1" customHeight="1" spans="1:24">
      <c r="A114" s="85">
        <v>56</v>
      </c>
      <c r="B114" s="86" t="s">
        <v>260</v>
      </c>
      <c r="C114" s="85" t="s">
        <v>261</v>
      </c>
      <c r="D114" s="87">
        <v>3.5</v>
      </c>
      <c r="E114" s="87"/>
      <c r="F114" s="87">
        <v>3.5</v>
      </c>
      <c r="G114" s="88" t="s">
        <v>262</v>
      </c>
      <c r="H114" s="88" t="s">
        <v>117</v>
      </c>
      <c r="I114" s="85"/>
      <c r="J114" s="94"/>
      <c r="K114" s="112" t="s">
        <v>176</v>
      </c>
      <c r="L114" s="94" t="s">
        <v>58</v>
      </c>
      <c r="M114" s="113"/>
      <c r="N114" s="113"/>
      <c r="O114" s="94"/>
      <c r="P114" s="113"/>
      <c r="Q114" s="113"/>
      <c r="R114" s="113"/>
      <c r="S114" s="113"/>
      <c r="T114" s="113"/>
      <c r="U114" s="113"/>
      <c r="V114" s="113"/>
      <c r="W114" s="113"/>
      <c r="X114" s="113"/>
    </row>
    <row r="115" ht="18" hidden="1" customHeight="1" spans="1:24">
      <c r="A115" s="89" t="s">
        <v>195</v>
      </c>
      <c r="B115" s="90" t="s">
        <v>263</v>
      </c>
      <c r="C115" s="89"/>
      <c r="D115" s="87"/>
      <c r="E115" s="87"/>
      <c r="F115" s="87"/>
      <c r="G115" s="94"/>
      <c r="H115" s="94"/>
      <c r="I115" s="85"/>
      <c r="J115" s="94"/>
      <c r="K115" s="112"/>
      <c r="L115" s="94"/>
      <c r="M115" s="113"/>
      <c r="N115" s="113"/>
      <c r="O115" s="94"/>
      <c r="P115" s="113"/>
      <c r="Q115" s="113"/>
      <c r="R115" s="113"/>
      <c r="S115" s="113"/>
      <c r="T115" s="113"/>
      <c r="U115" s="113"/>
      <c r="V115" s="113"/>
      <c r="W115" s="113"/>
      <c r="X115" s="113"/>
    </row>
    <row r="116" ht="18" hidden="1" customHeight="1" spans="1:24">
      <c r="A116" s="94">
        <v>57</v>
      </c>
      <c r="B116" s="86" t="s">
        <v>264</v>
      </c>
      <c r="C116" s="85" t="s">
        <v>265</v>
      </c>
      <c r="D116" s="87">
        <v>0.04</v>
      </c>
      <c r="E116" s="87"/>
      <c r="F116" s="87">
        <v>0.4</v>
      </c>
      <c r="G116" s="104" t="s">
        <v>266</v>
      </c>
      <c r="H116" s="104" t="s">
        <v>117</v>
      </c>
      <c r="I116" s="85"/>
      <c r="J116" s="94"/>
      <c r="K116" s="112" t="s">
        <v>176</v>
      </c>
      <c r="L116" s="94" t="s">
        <v>58</v>
      </c>
      <c r="M116" s="113"/>
      <c r="N116" s="113"/>
      <c r="O116" s="94"/>
      <c r="P116" s="113"/>
      <c r="Q116" s="113"/>
      <c r="R116" s="113"/>
      <c r="S116" s="113"/>
      <c r="T116" s="113"/>
      <c r="U116" s="113"/>
      <c r="V116" s="113"/>
      <c r="W116" s="113"/>
      <c r="X116" s="113"/>
    </row>
    <row r="117" ht="18" hidden="1" customHeight="1" spans="1:24">
      <c r="A117" s="94">
        <v>58</v>
      </c>
      <c r="B117" s="86" t="s">
        <v>267</v>
      </c>
      <c r="C117" s="85" t="s">
        <v>265</v>
      </c>
      <c r="D117" s="87">
        <v>0.03</v>
      </c>
      <c r="E117" s="87"/>
      <c r="F117" s="87">
        <v>0.3</v>
      </c>
      <c r="G117" s="104" t="s">
        <v>268</v>
      </c>
      <c r="H117" s="104" t="s">
        <v>117</v>
      </c>
      <c r="I117" s="85"/>
      <c r="J117" s="94"/>
      <c r="K117" s="112" t="s">
        <v>176</v>
      </c>
      <c r="L117" s="94" t="s">
        <v>58</v>
      </c>
      <c r="M117" s="113"/>
      <c r="N117" s="113"/>
      <c r="O117" s="94"/>
      <c r="P117" s="113"/>
      <c r="Q117" s="113"/>
      <c r="R117" s="113"/>
      <c r="S117" s="113"/>
      <c r="T117" s="113"/>
      <c r="U117" s="113"/>
      <c r="V117" s="113"/>
      <c r="W117" s="113"/>
      <c r="X117" s="113"/>
    </row>
    <row r="118" ht="18" customHeight="1" spans="1:24">
      <c r="A118" s="89" t="s">
        <v>195</v>
      </c>
      <c r="B118" s="90" t="s">
        <v>127</v>
      </c>
      <c r="C118" s="85"/>
      <c r="D118" s="87"/>
      <c r="E118" s="87"/>
      <c r="F118" s="87"/>
      <c r="G118" s="94"/>
      <c r="H118" s="94"/>
      <c r="I118" s="85"/>
      <c r="J118" s="94"/>
      <c r="K118" s="112"/>
      <c r="L118" s="94"/>
      <c r="M118" s="113"/>
      <c r="N118" s="113"/>
      <c r="O118" s="94"/>
      <c r="P118" s="113"/>
      <c r="Q118" s="113"/>
      <c r="R118" s="113"/>
      <c r="S118" s="113"/>
      <c r="T118" s="113"/>
      <c r="U118" s="113"/>
      <c r="V118" s="113"/>
      <c r="W118" s="113"/>
      <c r="X118" s="113"/>
    </row>
    <row r="119" ht="18" customHeight="1" spans="1:24">
      <c r="A119" s="85">
        <v>59</v>
      </c>
      <c r="B119" s="86" t="s">
        <v>269</v>
      </c>
      <c r="C119" s="85" t="s">
        <v>128</v>
      </c>
      <c r="D119" s="87">
        <f>E119+F119</f>
        <v>0.23</v>
      </c>
      <c r="E119" s="87"/>
      <c r="F119" s="87">
        <v>0.23</v>
      </c>
      <c r="G119" s="94" t="s">
        <v>270</v>
      </c>
      <c r="H119" s="88" t="s">
        <v>105</v>
      </c>
      <c r="I119" s="85">
        <v>23</v>
      </c>
      <c r="J119" s="94">
        <v>98</v>
      </c>
      <c r="K119" s="112" t="s">
        <v>271</v>
      </c>
      <c r="L119" s="94" t="s">
        <v>112</v>
      </c>
      <c r="M119" s="113"/>
      <c r="N119" s="113"/>
      <c r="O119" s="94" t="s">
        <v>67</v>
      </c>
      <c r="P119" s="113"/>
      <c r="Q119" s="113"/>
      <c r="R119" s="113"/>
      <c r="S119" s="113"/>
      <c r="T119" s="113"/>
      <c r="U119" s="113"/>
      <c r="V119" s="113"/>
      <c r="W119" s="113"/>
      <c r="X119" s="113"/>
    </row>
    <row r="120" ht="18" hidden="1" customHeight="1" spans="1:24">
      <c r="A120" s="85">
        <v>60</v>
      </c>
      <c r="B120" s="86" t="s">
        <v>272</v>
      </c>
      <c r="C120" s="85" t="s">
        <v>128</v>
      </c>
      <c r="D120" s="87">
        <v>0.2</v>
      </c>
      <c r="E120" s="87"/>
      <c r="F120" s="87">
        <v>0.2</v>
      </c>
      <c r="G120" s="104" t="s">
        <v>270</v>
      </c>
      <c r="H120" s="104" t="s">
        <v>82</v>
      </c>
      <c r="I120" s="85">
        <v>53</v>
      </c>
      <c r="J120" s="94" t="s">
        <v>273</v>
      </c>
      <c r="K120" s="112" t="s">
        <v>176</v>
      </c>
      <c r="L120" s="94" t="s">
        <v>58</v>
      </c>
      <c r="M120" s="113"/>
      <c r="N120" s="113"/>
      <c r="O120" s="94"/>
      <c r="P120" s="113"/>
      <c r="Q120" s="113"/>
      <c r="R120" s="113"/>
      <c r="S120" s="113"/>
      <c r="T120" s="113"/>
      <c r="U120" s="113"/>
      <c r="V120" s="113"/>
      <c r="W120" s="113"/>
      <c r="X120" s="113"/>
    </row>
    <row r="121" ht="18" hidden="1" customHeight="1" spans="1:24">
      <c r="A121" s="89" t="s">
        <v>195</v>
      </c>
      <c r="B121" s="90" t="s">
        <v>130</v>
      </c>
      <c r="C121" s="85"/>
      <c r="D121" s="87"/>
      <c r="E121" s="87"/>
      <c r="F121" s="87"/>
      <c r="G121" s="94"/>
      <c r="H121" s="94"/>
      <c r="I121" s="85"/>
      <c r="J121" s="94"/>
      <c r="K121" s="112"/>
      <c r="L121" s="94"/>
      <c r="M121" s="113"/>
      <c r="N121" s="113"/>
      <c r="O121" s="94"/>
      <c r="P121" s="113"/>
      <c r="Q121" s="113"/>
      <c r="R121" s="113"/>
      <c r="S121" s="113"/>
      <c r="T121" s="113"/>
      <c r="U121" s="113"/>
      <c r="V121" s="113"/>
      <c r="W121" s="113"/>
      <c r="X121" s="113"/>
    </row>
    <row r="122" ht="40.2" hidden="1" customHeight="1" spans="1:24">
      <c r="A122" s="85">
        <v>61</v>
      </c>
      <c r="B122" s="86" t="s">
        <v>274</v>
      </c>
      <c r="C122" s="85" t="s">
        <v>131</v>
      </c>
      <c r="D122" s="87">
        <f>E122+F122</f>
        <v>0.12</v>
      </c>
      <c r="E122" s="87"/>
      <c r="F122" s="87">
        <v>0.12</v>
      </c>
      <c r="G122" s="88" t="s">
        <v>270</v>
      </c>
      <c r="H122" s="88" t="s">
        <v>56</v>
      </c>
      <c r="I122" s="85">
        <v>22</v>
      </c>
      <c r="J122" s="94">
        <v>76</v>
      </c>
      <c r="K122" s="112" t="s">
        <v>275</v>
      </c>
      <c r="L122" s="94" t="s">
        <v>112</v>
      </c>
      <c r="M122" s="113"/>
      <c r="N122" s="113"/>
      <c r="O122" s="94"/>
      <c r="P122" s="113"/>
      <c r="Q122" s="113"/>
      <c r="R122" s="113"/>
      <c r="S122" s="113"/>
      <c r="T122" s="113"/>
      <c r="U122" s="113"/>
      <c r="V122" s="113"/>
      <c r="W122" s="113"/>
      <c r="X122" s="113"/>
    </row>
    <row r="123" ht="40.2" hidden="1" customHeight="1" spans="1:24">
      <c r="A123" s="85">
        <v>62</v>
      </c>
      <c r="B123" s="86" t="s">
        <v>276</v>
      </c>
      <c r="C123" s="85" t="s">
        <v>131</v>
      </c>
      <c r="D123" s="87">
        <v>0.33</v>
      </c>
      <c r="E123" s="87"/>
      <c r="F123" s="87">
        <v>0.33</v>
      </c>
      <c r="G123" s="88" t="s">
        <v>277</v>
      </c>
      <c r="H123" s="88" t="s">
        <v>56</v>
      </c>
      <c r="I123" s="85">
        <v>33</v>
      </c>
      <c r="J123" s="94" t="s">
        <v>278</v>
      </c>
      <c r="K123" s="112" t="s">
        <v>275</v>
      </c>
      <c r="L123" s="94" t="s">
        <v>112</v>
      </c>
      <c r="M123" s="113"/>
      <c r="N123" s="113"/>
      <c r="O123" s="94"/>
      <c r="P123" s="113"/>
      <c r="Q123" s="113"/>
      <c r="R123" s="113"/>
      <c r="S123" s="113"/>
      <c r="T123" s="113"/>
      <c r="U123" s="113"/>
      <c r="V123" s="113"/>
      <c r="W123" s="113"/>
      <c r="X123" s="113"/>
    </row>
    <row r="124" ht="30" hidden="1" customHeight="1" spans="1:24">
      <c r="A124" s="85">
        <v>63</v>
      </c>
      <c r="B124" s="86" t="s">
        <v>279</v>
      </c>
      <c r="C124" s="85" t="s">
        <v>280</v>
      </c>
      <c r="D124" s="87">
        <v>2.03</v>
      </c>
      <c r="E124" s="87"/>
      <c r="F124" s="87">
        <v>2.03</v>
      </c>
      <c r="G124" s="94" t="s">
        <v>190</v>
      </c>
      <c r="H124" s="94" t="s">
        <v>76</v>
      </c>
      <c r="I124" s="85">
        <v>8</v>
      </c>
      <c r="J124" s="94" t="s">
        <v>281</v>
      </c>
      <c r="K124" s="112" t="s">
        <v>211</v>
      </c>
      <c r="L124" s="94" t="s">
        <v>66</v>
      </c>
      <c r="M124" s="113"/>
      <c r="N124" s="113"/>
      <c r="O124" s="94"/>
      <c r="P124" s="113"/>
      <c r="Q124" s="113"/>
      <c r="R124" s="113"/>
      <c r="S124" s="113"/>
      <c r="T124" s="113"/>
      <c r="U124" s="113"/>
      <c r="V124" s="113"/>
      <c r="W124" s="113"/>
      <c r="X124" s="113"/>
    </row>
    <row r="125" ht="30" hidden="1" customHeight="1" spans="1:24">
      <c r="A125" s="85">
        <v>64</v>
      </c>
      <c r="B125" s="86" t="s">
        <v>282</v>
      </c>
      <c r="C125" s="85" t="s">
        <v>283</v>
      </c>
      <c r="D125" s="87">
        <v>4.2</v>
      </c>
      <c r="E125" s="87"/>
      <c r="F125" s="87">
        <v>4.2</v>
      </c>
      <c r="G125" s="94" t="s">
        <v>284</v>
      </c>
      <c r="H125" s="94" t="s">
        <v>56</v>
      </c>
      <c r="I125" s="85">
        <v>19</v>
      </c>
      <c r="J125" s="94"/>
      <c r="K125" s="112" t="s">
        <v>211</v>
      </c>
      <c r="L125" s="94" t="s">
        <v>66</v>
      </c>
      <c r="M125" s="113"/>
      <c r="N125" s="113"/>
      <c r="O125" s="94"/>
      <c r="P125" s="113"/>
      <c r="Q125" s="113"/>
      <c r="R125" s="113"/>
      <c r="S125" s="113"/>
      <c r="T125" s="113"/>
      <c r="U125" s="113"/>
      <c r="V125" s="113"/>
      <c r="W125" s="113"/>
      <c r="X125" s="113"/>
    </row>
    <row r="126" ht="18.9" customHeight="1" spans="1:24">
      <c r="A126" s="89" t="s">
        <v>195</v>
      </c>
      <c r="B126" s="90" t="s">
        <v>285</v>
      </c>
      <c r="C126" s="85"/>
      <c r="D126" s="87"/>
      <c r="E126" s="87"/>
      <c r="F126" s="87"/>
      <c r="G126" s="88"/>
      <c r="H126" s="88"/>
      <c r="I126" s="85"/>
      <c r="J126" s="94"/>
      <c r="K126" s="94"/>
      <c r="L126" s="94"/>
      <c r="M126" s="113"/>
      <c r="N126" s="113"/>
      <c r="O126" s="94"/>
      <c r="P126" s="113"/>
      <c r="Q126" s="113"/>
      <c r="R126" s="113"/>
      <c r="S126" s="113"/>
      <c r="T126" s="113"/>
      <c r="U126" s="113"/>
      <c r="V126" s="113"/>
      <c r="W126" s="113"/>
      <c r="X126" s="113"/>
    </row>
    <row r="127" ht="30" hidden="1" customHeight="1" spans="1:24">
      <c r="A127" s="85">
        <v>65</v>
      </c>
      <c r="B127" s="86" t="s">
        <v>286</v>
      </c>
      <c r="C127" s="85" t="s">
        <v>270</v>
      </c>
      <c r="D127" s="87">
        <f>E127+F127</f>
        <v>0.2</v>
      </c>
      <c r="E127" s="87"/>
      <c r="F127" s="87">
        <v>0.2</v>
      </c>
      <c r="G127" s="88" t="s">
        <v>159</v>
      </c>
      <c r="H127" s="88" t="s">
        <v>117</v>
      </c>
      <c r="I127" s="85"/>
      <c r="J127" s="94"/>
      <c r="K127" s="112" t="s">
        <v>83</v>
      </c>
      <c r="L127" s="94" t="s">
        <v>66</v>
      </c>
      <c r="M127" s="113">
        <v>2017</v>
      </c>
      <c r="N127" s="113"/>
      <c r="O127" s="94" t="s">
        <v>67</v>
      </c>
      <c r="P127" s="113"/>
      <c r="Q127" s="113"/>
      <c r="R127" s="113"/>
      <c r="S127" s="113"/>
      <c r="T127" s="113"/>
      <c r="U127" s="113"/>
      <c r="V127" s="113"/>
      <c r="W127" s="113"/>
      <c r="X127" s="113"/>
    </row>
    <row r="128" ht="30" hidden="1" customHeight="1" spans="1:24">
      <c r="A128" s="85">
        <v>66</v>
      </c>
      <c r="B128" s="86" t="s">
        <v>287</v>
      </c>
      <c r="C128" s="85" t="s">
        <v>270</v>
      </c>
      <c r="D128" s="87">
        <f>E128+F128</f>
        <v>1</v>
      </c>
      <c r="E128" s="87"/>
      <c r="F128" s="87">
        <v>1</v>
      </c>
      <c r="G128" s="88" t="s">
        <v>55</v>
      </c>
      <c r="H128" s="94" t="s">
        <v>79</v>
      </c>
      <c r="I128" s="85"/>
      <c r="J128" s="94"/>
      <c r="K128" s="112" t="s">
        <v>83</v>
      </c>
      <c r="L128" s="94" t="s">
        <v>66</v>
      </c>
      <c r="M128" s="113"/>
      <c r="N128" s="113"/>
      <c r="O128" s="94" t="s">
        <v>67</v>
      </c>
      <c r="P128" s="113"/>
      <c r="Q128" s="113"/>
      <c r="R128" s="113"/>
      <c r="S128" s="113"/>
      <c r="T128" s="113"/>
      <c r="U128" s="113"/>
      <c r="V128" s="113"/>
      <c r="W128" s="113"/>
      <c r="X128" s="113"/>
    </row>
    <row r="129" ht="30" hidden="1" customHeight="1" spans="1:24">
      <c r="A129" s="85">
        <v>67</v>
      </c>
      <c r="B129" s="86" t="s">
        <v>288</v>
      </c>
      <c r="C129" s="85" t="s">
        <v>270</v>
      </c>
      <c r="D129" s="87">
        <f>E129+F129</f>
        <v>0.01</v>
      </c>
      <c r="E129" s="87"/>
      <c r="F129" s="87">
        <v>0.01</v>
      </c>
      <c r="G129" s="88" t="s">
        <v>159</v>
      </c>
      <c r="H129" s="88" t="s">
        <v>111</v>
      </c>
      <c r="I129" s="85"/>
      <c r="J129" s="94"/>
      <c r="K129" s="112" t="s">
        <v>83</v>
      </c>
      <c r="L129" s="94" t="s">
        <v>66</v>
      </c>
      <c r="M129" s="113">
        <v>2018</v>
      </c>
      <c r="N129" s="113"/>
      <c r="O129" s="94" t="s">
        <v>67</v>
      </c>
      <c r="P129" s="113"/>
      <c r="Q129" s="113"/>
      <c r="R129" s="113"/>
      <c r="S129" s="113"/>
      <c r="T129" s="113"/>
      <c r="U129" s="113"/>
      <c r="V129" s="113"/>
      <c r="W129" s="113"/>
      <c r="X129" s="113"/>
    </row>
    <row r="130" ht="64.95" hidden="1" customHeight="1" spans="1:24">
      <c r="A130" s="85">
        <v>68</v>
      </c>
      <c r="B130" s="86" t="s">
        <v>289</v>
      </c>
      <c r="C130" s="85" t="s">
        <v>270</v>
      </c>
      <c r="D130" s="87">
        <f>E130+F130</f>
        <v>2.3</v>
      </c>
      <c r="E130" s="87"/>
      <c r="F130" s="87">
        <v>2.3</v>
      </c>
      <c r="G130" s="88" t="s">
        <v>159</v>
      </c>
      <c r="H130" s="88" t="s">
        <v>168</v>
      </c>
      <c r="I130" s="85">
        <v>12</v>
      </c>
      <c r="J130" s="94" t="s">
        <v>290</v>
      </c>
      <c r="K130" s="112" t="s">
        <v>83</v>
      </c>
      <c r="L130" s="94" t="s">
        <v>66</v>
      </c>
      <c r="M130" s="113">
        <v>2018</v>
      </c>
      <c r="N130" s="113"/>
      <c r="O130" s="94" t="s">
        <v>67</v>
      </c>
      <c r="P130" s="113"/>
      <c r="Q130" s="113"/>
      <c r="R130" s="113"/>
      <c r="S130" s="113"/>
      <c r="T130" s="113"/>
      <c r="U130" s="113"/>
      <c r="V130" s="113"/>
      <c r="W130" s="113"/>
      <c r="X130" s="113"/>
    </row>
    <row r="131" ht="30" hidden="1" customHeight="1" spans="1:24">
      <c r="A131" s="85">
        <v>69</v>
      </c>
      <c r="B131" s="86" t="s">
        <v>291</v>
      </c>
      <c r="C131" s="85" t="s">
        <v>270</v>
      </c>
      <c r="D131" s="87">
        <f>E131+F131</f>
        <v>0.35</v>
      </c>
      <c r="E131" s="87"/>
      <c r="F131" s="87">
        <v>0.35</v>
      </c>
      <c r="G131" s="88" t="s">
        <v>159</v>
      </c>
      <c r="H131" s="88" t="s">
        <v>117</v>
      </c>
      <c r="I131" s="85"/>
      <c r="J131" s="94"/>
      <c r="K131" s="112" t="s">
        <v>83</v>
      </c>
      <c r="L131" s="94" t="s">
        <v>66</v>
      </c>
      <c r="M131" s="113">
        <v>2018</v>
      </c>
      <c r="N131" s="113"/>
      <c r="O131" s="94" t="s">
        <v>67</v>
      </c>
      <c r="P131" s="113"/>
      <c r="Q131" s="113"/>
      <c r="R131" s="113"/>
      <c r="S131" s="113"/>
      <c r="T131" s="113"/>
      <c r="U131" s="113"/>
      <c r="V131" s="113"/>
      <c r="W131" s="113"/>
      <c r="X131" s="113"/>
    </row>
    <row r="132" ht="30" hidden="1" customHeight="1" spans="1:24">
      <c r="A132" s="85">
        <v>70</v>
      </c>
      <c r="B132" s="86" t="s">
        <v>292</v>
      </c>
      <c r="C132" s="85" t="s">
        <v>270</v>
      </c>
      <c r="D132" s="87">
        <v>3</v>
      </c>
      <c r="E132" s="87"/>
      <c r="F132" s="87">
        <v>3</v>
      </c>
      <c r="G132" s="88" t="s">
        <v>55</v>
      </c>
      <c r="H132" s="88" t="s">
        <v>111</v>
      </c>
      <c r="I132" s="85">
        <v>14</v>
      </c>
      <c r="J132" s="94">
        <v>136</v>
      </c>
      <c r="K132" s="112" t="s">
        <v>83</v>
      </c>
      <c r="L132" s="94" t="s">
        <v>66</v>
      </c>
      <c r="M132" s="113">
        <v>2018</v>
      </c>
      <c r="N132" s="113"/>
      <c r="O132" s="94" t="s">
        <v>67</v>
      </c>
      <c r="P132" s="113"/>
      <c r="Q132" s="113"/>
      <c r="R132" s="113"/>
      <c r="S132" s="113"/>
      <c r="T132" s="113"/>
      <c r="U132" s="113"/>
      <c r="V132" s="113"/>
      <c r="W132" s="113"/>
      <c r="X132" s="113"/>
    </row>
    <row r="133" ht="18.9" hidden="1" customHeight="1" spans="1:24">
      <c r="A133" s="85">
        <v>71</v>
      </c>
      <c r="B133" s="86" t="s">
        <v>293</v>
      </c>
      <c r="C133" s="85" t="s">
        <v>270</v>
      </c>
      <c r="D133" s="87">
        <v>0.1</v>
      </c>
      <c r="E133" s="87"/>
      <c r="F133" s="87">
        <v>0.1</v>
      </c>
      <c r="G133" s="88" t="s">
        <v>228</v>
      </c>
      <c r="H133" s="88" t="s">
        <v>56</v>
      </c>
      <c r="I133" s="85"/>
      <c r="J133" s="94"/>
      <c r="K133" s="112" t="s">
        <v>211</v>
      </c>
      <c r="L133" s="94" t="s">
        <v>66</v>
      </c>
      <c r="M133" s="113"/>
      <c r="N133" s="113"/>
      <c r="O133" s="94" t="s">
        <v>67</v>
      </c>
      <c r="P133" s="113"/>
      <c r="Q133" s="113"/>
      <c r="R133" s="113"/>
      <c r="S133" s="113"/>
      <c r="T133" s="113"/>
      <c r="U133" s="113"/>
      <c r="V133" s="113"/>
      <c r="W133" s="113"/>
      <c r="X133" s="113"/>
    </row>
    <row r="134" ht="18.9" hidden="1" customHeight="1" spans="1:24">
      <c r="A134" s="85">
        <v>72</v>
      </c>
      <c r="B134" s="86" t="s">
        <v>294</v>
      </c>
      <c r="C134" s="85" t="s">
        <v>270</v>
      </c>
      <c r="D134" s="87">
        <v>0.1</v>
      </c>
      <c r="E134" s="87"/>
      <c r="F134" s="87">
        <v>0.1</v>
      </c>
      <c r="G134" s="88" t="s">
        <v>270</v>
      </c>
      <c r="H134" s="88" t="s">
        <v>82</v>
      </c>
      <c r="I134" s="85">
        <v>53</v>
      </c>
      <c r="J134" s="94">
        <v>89</v>
      </c>
      <c r="K134" s="112" t="s">
        <v>295</v>
      </c>
      <c r="L134" s="94" t="s">
        <v>66</v>
      </c>
      <c r="M134" s="113"/>
      <c r="N134" s="113"/>
      <c r="O134" s="94" t="s">
        <v>67</v>
      </c>
      <c r="P134" s="113"/>
      <c r="Q134" s="113"/>
      <c r="R134" s="113"/>
      <c r="S134" s="113"/>
      <c r="T134" s="113"/>
      <c r="U134" s="113"/>
      <c r="V134" s="113"/>
      <c r="W134" s="113"/>
      <c r="X134" s="113"/>
    </row>
    <row r="135" ht="18.9" hidden="1" customHeight="1" spans="1:24">
      <c r="A135" s="85">
        <v>73</v>
      </c>
      <c r="B135" s="86" t="s">
        <v>293</v>
      </c>
      <c r="C135" s="85" t="s">
        <v>270</v>
      </c>
      <c r="D135" s="87">
        <v>0.2</v>
      </c>
      <c r="E135" s="87"/>
      <c r="F135" s="87">
        <v>0.2</v>
      </c>
      <c r="G135" s="88" t="s">
        <v>270</v>
      </c>
      <c r="H135" s="88" t="s">
        <v>73</v>
      </c>
      <c r="I135" s="85">
        <v>28</v>
      </c>
      <c r="J135" s="94">
        <v>322</v>
      </c>
      <c r="K135" s="112" t="s">
        <v>296</v>
      </c>
      <c r="L135" s="94" t="s">
        <v>66</v>
      </c>
      <c r="M135" s="113"/>
      <c r="N135" s="113"/>
      <c r="O135" s="94" t="s">
        <v>67</v>
      </c>
      <c r="P135" s="113"/>
      <c r="Q135" s="113"/>
      <c r="R135" s="113"/>
      <c r="S135" s="113"/>
      <c r="T135" s="113"/>
      <c r="U135" s="113"/>
      <c r="V135" s="113"/>
      <c r="W135" s="113"/>
      <c r="X135" s="113"/>
    </row>
    <row r="136" ht="18.9" hidden="1" customHeight="1" spans="1:24">
      <c r="A136" s="85">
        <v>74</v>
      </c>
      <c r="B136" s="86" t="s">
        <v>294</v>
      </c>
      <c r="C136" s="85" t="s">
        <v>270</v>
      </c>
      <c r="D136" s="87">
        <v>0.29</v>
      </c>
      <c r="E136" s="87"/>
      <c r="F136" s="87">
        <v>0.29</v>
      </c>
      <c r="G136" s="88" t="s">
        <v>270</v>
      </c>
      <c r="H136" s="88" t="s">
        <v>297</v>
      </c>
      <c r="I136" s="85">
        <v>20</v>
      </c>
      <c r="J136" s="94" t="s">
        <v>298</v>
      </c>
      <c r="K136" s="112" t="s">
        <v>299</v>
      </c>
      <c r="L136" s="94" t="s">
        <v>66</v>
      </c>
      <c r="M136" s="113"/>
      <c r="N136" s="113"/>
      <c r="O136" s="94" t="s">
        <v>67</v>
      </c>
      <c r="P136" s="113"/>
      <c r="Q136" s="113"/>
      <c r="R136" s="113"/>
      <c r="S136" s="113"/>
      <c r="T136" s="113"/>
      <c r="U136" s="113"/>
      <c r="V136" s="113"/>
      <c r="W136" s="113"/>
      <c r="X136" s="113"/>
    </row>
    <row r="137" ht="18.9" customHeight="1" spans="1:24">
      <c r="A137" s="85">
        <v>75</v>
      </c>
      <c r="B137" s="86" t="s">
        <v>293</v>
      </c>
      <c r="C137" s="85" t="s">
        <v>270</v>
      </c>
      <c r="D137" s="87">
        <v>0.1</v>
      </c>
      <c r="E137" s="87"/>
      <c r="F137" s="87">
        <v>0.1</v>
      </c>
      <c r="G137" s="88" t="s">
        <v>137</v>
      </c>
      <c r="H137" s="88" t="s">
        <v>105</v>
      </c>
      <c r="I137" s="85">
        <v>26</v>
      </c>
      <c r="J137" s="94">
        <v>61</v>
      </c>
      <c r="K137" s="112" t="s">
        <v>300</v>
      </c>
      <c r="L137" s="94" t="s">
        <v>66</v>
      </c>
      <c r="M137" s="113"/>
      <c r="N137" s="113"/>
      <c r="O137" s="94" t="s">
        <v>67</v>
      </c>
      <c r="P137" s="113"/>
      <c r="Q137" s="113"/>
      <c r="R137" s="113"/>
      <c r="S137" s="113"/>
      <c r="T137" s="113"/>
      <c r="U137" s="113"/>
      <c r="V137" s="113"/>
      <c r="W137" s="113"/>
      <c r="X137" s="113"/>
    </row>
    <row r="138" ht="18.9" hidden="1" customHeight="1" spans="1:24">
      <c r="A138" s="85">
        <v>76</v>
      </c>
      <c r="B138" s="86" t="s">
        <v>293</v>
      </c>
      <c r="C138" s="85" t="s">
        <v>270</v>
      </c>
      <c r="D138" s="87">
        <v>0.08</v>
      </c>
      <c r="E138" s="87"/>
      <c r="F138" s="87">
        <v>0.08</v>
      </c>
      <c r="G138" s="88" t="s">
        <v>270</v>
      </c>
      <c r="H138" s="88" t="s">
        <v>76</v>
      </c>
      <c r="I138" s="85">
        <v>22</v>
      </c>
      <c r="J138" s="94">
        <v>543</v>
      </c>
      <c r="K138" s="112" t="s">
        <v>301</v>
      </c>
      <c r="L138" s="94" t="s">
        <v>66</v>
      </c>
      <c r="M138" s="113"/>
      <c r="N138" s="113"/>
      <c r="O138" s="94" t="s">
        <v>67</v>
      </c>
      <c r="P138" s="113"/>
      <c r="Q138" s="113"/>
      <c r="R138" s="113"/>
      <c r="S138" s="113"/>
      <c r="T138" s="113"/>
      <c r="U138" s="113"/>
      <c r="V138" s="113"/>
      <c r="W138" s="113"/>
      <c r="X138" s="113"/>
    </row>
    <row r="139" ht="18.9" hidden="1" customHeight="1" spans="1:24">
      <c r="A139" s="85">
        <v>77</v>
      </c>
      <c r="B139" s="86" t="s">
        <v>293</v>
      </c>
      <c r="C139" s="85" t="s">
        <v>270</v>
      </c>
      <c r="D139" s="87">
        <v>0.16</v>
      </c>
      <c r="E139" s="87"/>
      <c r="F139" s="87">
        <v>0.16</v>
      </c>
      <c r="G139" s="88" t="s">
        <v>270</v>
      </c>
      <c r="H139" s="88" t="s">
        <v>70</v>
      </c>
      <c r="I139" s="85"/>
      <c r="J139" s="94"/>
      <c r="K139" s="112" t="s">
        <v>302</v>
      </c>
      <c r="L139" s="94" t="s">
        <v>66</v>
      </c>
      <c r="M139" s="113"/>
      <c r="N139" s="113"/>
      <c r="O139" s="94" t="s">
        <v>67</v>
      </c>
      <c r="P139" s="113"/>
      <c r="Q139" s="113"/>
      <c r="R139" s="113"/>
      <c r="S139" s="113"/>
      <c r="T139" s="113"/>
      <c r="U139" s="113"/>
      <c r="V139" s="113"/>
      <c r="W139" s="113"/>
      <c r="X139" s="113"/>
    </row>
    <row r="140" ht="18.9" hidden="1" customHeight="1" spans="1:24">
      <c r="A140" s="85">
        <v>78</v>
      </c>
      <c r="B140" s="86" t="s">
        <v>294</v>
      </c>
      <c r="C140" s="85" t="s">
        <v>270</v>
      </c>
      <c r="D140" s="87">
        <v>0.75</v>
      </c>
      <c r="E140" s="87"/>
      <c r="F140" s="87">
        <v>0.75</v>
      </c>
      <c r="G140" s="88" t="s">
        <v>270</v>
      </c>
      <c r="H140" s="88" t="s">
        <v>111</v>
      </c>
      <c r="I140" s="85"/>
      <c r="J140" s="94"/>
      <c r="K140" s="112" t="s">
        <v>303</v>
      </c>
      <c r="L140" s="94" t="s">
        <v>66</v>
      </c>
      <c r="M140" s="113"/>
      <c r="N140" s="113"/>
      <c r="O140" s="94" t="s">
        <v>67</v>
      </c>
      <c r="P140" s="113"/>
      <c r="Q140" s="113"/>
      <c r="R140" s="113"/>
      <c r="S140" s="113"/>
      <c r="T140" s="113"/>
      <c r="U140" s="113"/>
      <c r="V140" s="113"/>
      <c r="W140" s="113"/>
      <c r="X140" s="113"/>
    </row>
    <row r="141" ht="18.9" hidden="1" customHeight="1" spans="1:24">
      <c r="A141" s="85">
        <v>79</v>
      </c>
      <c r="B141" s="86" t="s">
        <v>294</v>
      </c>
      <c r="C141" s="85" t="s">
        <v>270</v>
      </c>
      <c r="D141" s="87">
        <v>0.2</v>
      </c>
      <c r="E141" s="87"/>
      <c r="F141" s="87">
        <v>0.13</v>
      </c>
      <c r="G141" s="88" t="s">
        <v>270</v>
      </c>
      <c r="H141" s="88" t="s">
        <v>117</v>
      </c>
      <c r="I141" s="85">
        <v>22</v>
      </c>
      <c r="J141" s="94"/>
      <c r="K141" s="112" t="s">
        <v>304</v>
      </c>
      <c r="L141" s="94" t="s">
        <v>66</v>
      </c>
      <c r="M141" s="113"/>
      <c r="N141" s="113"/>
      <c r="O141" s="94" t="s">
        <v>67</v>
      </c>
      <c r="P141" s="113"/>
      <c r="Q141" s="113"/>
      <c r="R141" s="113"/>
      <c r="S141" s="113"/>
      <c r="T141" s="113"/>
      <c r="U141" s="113"/>
      <c r="V141" s="113"/>
      <c r="W141" s="113"/>
      <c r="X141" s="113"/>
    </row>
    <row r="142" ht="18.9" hidden="1" customHeight="1" spans="1:24">
      <c r="A142" s="85">
        <v>80</v>
      </c>
      <c r="B142" s="86" t="s">
        <v>293</v>
      </c>
      <c r="C142" s="85" t="s">
        <v>270</v>
      </c>
      <c r="D142" s="87">
        <v>0.1</v>
      </c>
      <c r="E142" s="87"/>
      <c r="F142" s="87">
        <v>0.1</v>
      </c>
      <c r="G142" s="88" t="s">
        <v>203</v>
      </c>
      <c r="H142" s="88" t="s">
        <v>168</v>
      </c>
      <c r="I142" s="85"/>
      <c r="J142" s="94"/>
      <c r="K142" s="112" t="s">
        <v>176</v>
      </c>
      <c r="L142" s="94" t="s">
        <v>58</v>
      </c>
      <c r="M142" s="113"/>
      <c r="N142" s="113"/>
      <c r="O142" s="94"/>
      <c r="P142" s="113"/>
      <c r="Q142" s="113"/>
      <c r="R142" s="113"/>
      <c r="S142" s="113"/>
      <c r="T142" s="113"/>
      <c r="U142" s="113"/>
      <c r="V142" s="113"/>
      <c r="W142" s="113"/>
      <c r="X142" s="113"/>
    </row>
    <row r="143" ht="18.9" hidden="1" customHeight="1" spans="1:24">
      <c r="A143" s="85">
        <v>81</v>
      </c>
      <c r="B143" s="86" t="s">
        <v>305</v>
      </c>
      <c r="C143" s="85" t="s">
        <v>270</v>
      </c>
      <c r="D143" s="87">
        <v>0.7</v>
      </c>
      <c r="E143" s="87"/>
      <c r="F143" s="87">
        <v>0.7</v>
      </c>
      <c r="G143" s="88" t="s">
        <v>243</v>
      </c>
      <c r="H143" s="88" t="s">
        <v>56</v>
      </c>
      <c r="I143" s="85">
        <v>5</v>
      </c>
      <c r="J143" s="94">
        <v>24</v>
      </c>
      <c r="K143" s="112" t="s">
        <v>176</v>
      </c>
      <c r="L143" s="94" t="s">
        <v>66</v>
      </c>
      <c r="M143" s="113"/>
      <c r="N143" s="113"/>
      <c r="O143" s="94" t="s">
        <v>67</v>
      </c>
      <c r="P143" s="113"/>
      <c r="Q143" s="113"/>
      <c r="R143" s="113"/>
      <c r="S143" s="113"/>
      <c r="T143" s="113"/>
      <c r="U143" s="113"/>
      <c r="V143" s="113"/>
      <c r="W143" s="113"/>
      <c r="X143" s="113"/>
    </row>
    <row r="144" ht="18.9" hidden="1" customHeight="1" spans="1:24">
      <c r="A144" s="89" t="s">
        <v>195</v>
      </c>
      <c r="B144" s="90" t="s">
        <v>306</v>
      </c>
      <c r="C144" s="85"/>
      <c r="D144" s="87"/>
      <c r="E144" s="87"/>
      <c r="F144" s="87"/>
      <c r="G144" s="88"/>
      <c r="H144" s="88"/>
      <c r="I144" s="85"/>
      <c r="J144" s="94"/>
      <c r="K144" s="94"/>
      <c r="L144" s="94"/>
      <c r="M144" s="113"/>
      <c r="N144" s="113"/>
      <c r="O144" s="94"/>
      <c r="P144" s="113"/>
      <c r="Q144" s="113"/>
      <c r="R144" s="113"/>
      <c r="S144" s="113"/>
      <c r="T144" s="113"/>
      <c r="U144" s="113"/>
      <c r="V144" s="113"/>
      <c r="W144" s="113"/>
      <c r="X144" s="113"/>
    </row>
    <row r="145" ht="30" hidden="1" customHeight="1" spans="1:24">
      <c r="A145" s="85">
        <v>82</v>
      </c>
      <c r="B145" s="86" t="s">
        <v>307</v>
      </c>
      <c r="C145" s="93" t="s">
        <v>308</v>
      </c>
      <c r="D145" s="127">
        <v>0.25</v>
      </c>
      <c r="E145" s="127"/>
      <c r="F145" s="127">
        <v>0.25</v>
      </c>
      <c r="G145" s="128" t="s">
        <v>55</v>
      </c>
      <c r="H145" s="128" t="s">
        <v>70</v>
      </c>
      <c r="I145" s="93">
        <v>30</v>
      </c>
      <c r="J145" s="125">
        <v>844</v>
      </c>
      <c r="K145" s="112" t="s">
        <v>83</v>
      </c>
      <c r="L145" s="94" t="s">
        <v>66</v>
      </c>
      <c r="M145" s="113"/>
      <c r="N145" s="113"/>
      <c r="O145" s="94" t="s">
        <v>67</v>
      </c>
      <c r="P145" s="113"/>
      <c r="Q145" s="113"/>
      <c r="R145" s="113"/>
      <c r="S145" s="113"/>
      <c r="T145" s="113"/>
      <c r="U145" s="113"/>
      <c r="V145" s="113"/>
      <c r="W145" s="113"/>
      <c r="X145" s="113"/>
    </row>
    <row r="146" ht="18.9" customHeight="1" spans="1:24">
      <c r="A146" s="89" t="s">
        <v>309</v>
      </c>
      <c r="B146" s="90" t="s">
        <v>310</v>
      </c>
      <c r="C146" s="85"/>
      <c r="D146" s="129"/>
      <c r="E146" s="129"/>
      <c r="F146" s="129"/>
      <c r="G146" s="130"/>
      <c r="H146" s="123"/>
      <c r="I146" s="123"/>
      <c r="J146" s="130"/>
      <c r="K146" s="123"/>
      <c r="L146" s="130"/>
      <c r="M146" s="113"/>
      <c r="N146" s="113"/>
      <c r="O146" s="94"/>
      <c r="P146" s="113"/>
      <c r="Q146" s="113"/>
      <c r="R146" s="113"/>
      <c r="S146" s="113"/>
      <c r="T146" s="113"/>
      <c r="U146" s="113"/>
      <c r="V146" s="113"/>
      <c r="W146" s="113"/>
      <c r="X146" s="113"/>
    </row>
    <row r="147" ht="19.05" customHeight="1" spans="1:24">
      <c r="A147" s="89" t="s">
        <v>195</v>
      </c>
      <c r="B147" s="90" t="s">
        <v>123</v>
      </c>
      <c r="C147" s="85"/>
      <c r="D147" s="87"/>
      <c r="E147" s="87"/>
      <c r="F147" s="87"/>
      <c r="G147" s="88"/>
      <c r="H147" s="88"/>
      <c r="I147" s="85"/>
      <c r="J147" s="94"/>
      <c r="K147" s="94"/>
      <c r="L147" s="94"/>
      <c r="M147" s="113"/>
      <c r="N147" s="113"/>
      <c r="O147" s="94"/>
      <c r="P147" s="113"/>
      <c r="Q147" s="113"/>
      <c r="R147" s="113"/>
      <c r="S147" s="113"/>
      <c r="T147" s="113"/>
      <c r="U147" s="113"/>
      <c r="V147" s="113"/>
      <c r="W147" s="113"/>
      <c r="X147" s="113"/>
    </row>
    <row r="148" ht="36" hidden="1" spans="1:24">
      <c r="A148" s="85">
        <v>83</v>
      </c>
      <c r="B148" s="86" t="s">
        <v>311</v>
      </c>
      <c r="C148" s="85" t="s">
        <v>87</v>
      </c>
      <c r="D148" s="87">
        <f>E148+F148</f>
        <v>0.24</v>
      </c>
      <c r="E148" s="87"/>
      <c r="F148" s="87">
        <v>0.24</v>
      </c>
      <c r="G148" s="94" t="s">
        <v>55</v>
      </c>
      <c r="H148" s="88" t="s">
        <v>111</v>
      </c>
      <c r="I148" s="85">
        <v>17</v>
      </c>
      <c r="J148" s="132" t="s">
        <v>312</v>
      </c>
      <c r="K148" s="112" t="s">
        <v>313</v>
      </c>
      <c r="L148" s="94" t="s">
        <v>112</v>
      </c>
      <c r="M148" s="113">
        <v>2017</v>
      </c>
      <c r="N148" s="113"/>
      <c r="O148" s="94"/>
      <c r="P148" s="113"/>
      <c r="Q148" s="113"/>
      <c r="R148" s="113"/>
      <c r="S148" s="113"/>
      <c r="T148" s="113"/>
      <c r="U148" s="113"/>
      <c r="V148" s="113"/>
      <c r="W148" s="113"/>
      <c r="X148" s="113"/>
    </row>
    <row r="149" ht="30" hidden="1" customHeight="1" spans="1:24">
      <c r="A149" s="85">
        <v>84</v>
      </c>
      <c r="B149" s="86" t="s">
        <v>314</v>
      </c>
      <c r="C149" s="85" t="s">
        <v>87</v>
      </c>
      <c r="D149" s="87">
        <f>E149+F149</f>
        <v>0.24</v>
      </c>
      <c r="E149" s="87"/>
      <c r="F149" s="87">
        <v>0.24</v>
      </c>
      <c r="G149" s="94" t="s">
        <v>55</v>
      </c>
      <c r="H149" s="88" t="s">
        <v>117</v>
      </c>
      <c r="I149" s="85">
        <v>33</v>
      </c>
      <c r="J149" s="132" t="s">
        <v>315</v>
      </c>
      <c r="K149" s="112" t="s">
        <v>83</v>
      </c>
      <c r="L149" s="94" t="s">
        <v>112</v>
      </c>
      <c r="M149" s="113"/>
      <c r="N149" s="113"/>
      <c r="O149" s="94"/>
      <c r="P149" s="113"/>
      <c r="Q149" s="113"/>
      <c r="R149" s="113"/>
      <c r="S149" s="113"/>
      <c r="T149" s="113"/>
      <c r="U149" s="113"/>
      <c r="V149" s="113"/>
      <c r="W149" s="113"/>
      <c r="X149" s="113"/>
    </row>
    <row r="150" ht="30" hidden="1" customHeight="1" spans="1:24">
      <c r="A150" s="85">
        <v>85</v>
      </c>
      <c r="B150" s="86" t="s">
        <v>316</v>
      </c>
      <c r="C150" s="85" t="s">
        <v>87</v>
      </c>
      <c r="D150" s="87">
        <f t="shared" ref="D150:D157" si="4">E150+F150</f>
        <v>10</v>
      </c>
      <c r="E150" s="87"/>
      <c r="F150" s="87">
        <v>10</v>
      </c>
      <c r="G150" s="94" t="s">
        <v>203</v>
      </c>
      <c r="H150" s="88" t="s">
        <v>168</v>
      </c>
      <c r="I150" s="85">
        <v>11</v>
      </c>
      <c r="J150" s="94"/>
      <c r="K150" s="112" t="s">
        <v>83</v>
      </c>
      <c r="L150" s="94" t="s">
        <v>112</v>
      </c>
      <c r="M150" s="113">
        <v>2017</v>
      </c>
      <c r="N150" s="113"/>
      <c r="O150" s="94"/>
      <c r="P150" s="113"/>
      <c r="Q150" s="113"/>
      <c r="R150" s="113"/>
      <c r="S150" s="113"/>
      <c r="T150" s="113"/>
      <c r="U150" s="113"/>
      <c r="V150" s="113"/>
      <c r="W150" s="113"/>
      <c r="X150" s="113"/>
    </row>
    <row r="151" ht="30" hidden="1" customHeight="1" spans="1:24">
      <c r="A151" s="85">
        <v>86</v>
      </c>
      <c r="B151" s="86" t="s">
        <v>317</v>
      </c>
      <c r="C151" s="85" t="s">
        <v>87</v>
      </c>
      <c r="D151" s="87">
        <f t="shared" si="4"/>
        <v>0.68</v>
      </c>
      <c r="E151" s="87"/>
      <c r="F151" s="87">
        <v>0.68</v>
      </c>
      <c r="G151" s="94" t="s">
        <v>318</v>
      </c>
      <c r="H151" s="128" t="s">
        <v>70</v>
      </c>
      <c r="I151" s="85" t="s">
        <v>319</v>
      </c>
      <c r="J151" s="94" t="s">
        <v>320</v>
      </c>
      <c r="K151" s="112" t="s">
        <v>321</v>
      </c>
      <c r="L151" s="94" t="s">
        <v>112</v>
      </c>
      <c r="M151" s="113"/>
      <c r="N151" s="113"/>
      <c r="O151" s="94"/>
      <c r="P151" s="113"/>
      <c r="Q151" s="113"/>
      <c r="R151" s="113"/>
      <c r="S151" s="113"/>
      <c r="T151" s="113"/>
      <c r="U151" s="113"/>
      <c r="V151" s="113"/>
      <c r="W151" s="113"/>
      <c r="X151" s="113"/>
    </row>
    <row r="152" ht="30" hidden="1" customHeight="1" spans="1:24">
      <c r="A152" s="85">
        <v>87</v>
      </c>
      <c r="B152" s="86" t="s">
        <v>322</v>
      </c>
      <c r="C152" s="85" t="s">
        <v>87</v>
      </c>
      <c r="D152" s="87">
        <f t="shared" si="4"/>
        <v>10</v>
      </c>
      <c r="E152" s="87"/>
      <c r="F152" s="87">
        <v>10</v>
      </c>
      <c r="G152" s="88" t="s">
        <v>323</v>
      </c>
      <c r="H152" s="128" t="s">
        <v>70</v>
      </c>
      <c r="I152" s="85"/>
      <c r="J152" s="94"/>
      <c r="K152" s="112" t="s">
        <v>83</v>
      </c>
      <c r="L152" s="94" t="s">
        <v>66</v>
      </c>
      <c r="M152" s="113">
        <v>2018</v>
      </c>
      <c r="N152" s="113"/>
      <c r="O152" s="94"/>
      <c r="P152" s="113"/>
      <c r="Q152" s="113"/>
      <c r="R152" s="113"/>
      <c r="S152" s="113"/>
      <c r="T152" s="113"/>
      <c r="U152" s="113"/>
      <c r="V152" s="113"/>
      <c r="W152" s="113"/>
      <c r="X152" s="113"/>
    </row>
    <row r="153" ht="19.05" customHeight="1" spans="1:24">
      <c r="A153" s="85">
        <v>88</v>
      </c>
      <c r="B153" s="86" t="s">
        <v>324</v>
      </c>
      <c r="C153" s="85" t="s">
        <v>87</v>
      </c>
      <c r="D153" s="87">
        <f t="shared" si="4"/>
        <v>0.24</v>
      </c>
      <c r="E153" s="87"/>
      <c r="F153" s="87">
        <v>0.24</v>
      </c>
      <c r="G153" s="88" t="s">
        <v>55</v>
      </c>
      <c r="H153" s="88" t="s">
        <v>105</v>
      </c>
      <c r="I153" s="85" t="s">
        <v>325</v>
      </c>
      <c r="J153" s="94" t="s">
        <v>326</v>
      </c>
      <c r="K153" s="112" t="s">
        <v>83</v>
      </c>
      <c r="L153" s="94" t="s">
        <v>66</v>
      </c>
      <c r="M153" s="113"/>
      <c r="N153" s="113" t="s">
        <v>327</v>
      </c>
      <c r="O153" s="94"/>
      <c r="P153" s="113"/>
      <c r="Q153" s="113"/>
      <c r="R153" s="113"/>
      <c r="S153" s="113"/>
      <c r="T153" s="113"/>
      <c r="U153" s="113"/>
      <c r="V153" s="113"/>
      <c r="W153" s="113"/>
      <c r="X153" s="113"/>
    </row>
    <row r="154" ht="36" hidden="1" spans="1:24">
      <c r="A154" s="85">
        <v>89</v>
      </c>
      <c r="B154" s="86" t="s">
        <v>328</v>
      </c>
      <c r="C154" s="85" t="s">
        <v>87</v>
      </c>
      <c r="D154" s="87">
        <v>0.6</v>
      </c>
      <c r="E154" s="87"/>
      <c r="F154" s="87">
        <v>0.6</v>
      </c>
      <c r="G154" s="88" t="s">
        <v>329</v>
      </c>
      <c r="H154" s="128" t="s">
        <v>70</v>
      </c>
      <c r="I154" s="85">
        <v>36</v>
      </c>
      <c r="J154" s="94" t="s">
        <v>330</v>
      </c>
      <c r="K154" s="112" t="s">
        <v>331</v>
      </c>
      <c r="L154" s="94" t="s">
        <v>66</v>
      </c>
      <c r="M154" s="113"/>
      <c r="N154" s="113"/>
      <c r="O154" s="94"/>
      <c r="P154" s="113"/>
      <c r="Q154" s="113"/>
      <c r="R154" s="113"/>
      <c r="S154" s="113"/>
      <c r="T154" s="113"/>
      <c r="U154" s="113"/>
      <c r="V154" s="113"/>
      <c r="W154" s="113"/>
      <c r="X154" s="113"/>
    </row>
    <row r="155" ht="29.4" hidden="1" customHeight="1" spans="1:24">
      <c r="A155" s="85">
        <v>90</v>
      </c>
      <c r="B155" s="86" t="s">
        <v>332</v>
      </c>
      <c r="C155" s="85" t="s">
        <v>87</v>
      </c>
      <c r="D155" s="87">
        <f t="shared" si="4"/>
        <v>4</v>
      </c>
      <c r="E155" s="87"/>
      <c r="F155" s="87">
        <v>4</v>
      </c>
      <c r="G155" s="88" t="s">
        <v>333</v>
      </c>
      <c r="H155" s="128" t="s">
        <v>70</v>
      </c>
      <c r="I155" s="85" t="s">
        <v>334</v>
      </c>
      <c r="J155" s="94"/>
      <c r="K155" s="112" t="s">
        <v>83</v>
      </c>
      <c r="L155" s="94" t="s">
        <v>66</v>
      </c>
      <c r="M155" s="113">
        <v>2018</v>
      </c>
      <c r="N155" s="113"/>
      <c r="O155" s="94"/>
      <c r="P155" s="113"/>
      <c r="Q155" s="113"/>
      <c r="R155" s="113"/>
      <c r="S155" s="113"/>
      <c r="T155" s="113"/>
      <c r="U155" s="113"/>
      <c r="V155" s="113"/>
      <c r="W155" s="113"/>
      <c r="X155" s="113"/>
    </row>
    <row r="156" ht="30" hidden="1" customHeight="1" spans="1:24">
      <c r="A156" s="85">
        <v>91</v>
      </c>
      <c r="B156" s="86" t="s">
        <v>335</v>
      </c>
      <c r="C156" s="85" t="s">
        <v>87</v>
      </c>
      <c r="D156" s="87">
        <f t="shared" si="4"/>
        <v>0.24</v>
      </c>
      <c r="E156" s="87"/>
      <c r="F156" s="87">
        <v>0.24</v>
      </c>
      <c r="G156" s="88" t="s">
        <v>159</v>
      </c>
      <c r="H156" s="88" t="s">
        <v>117</v>
      </c>
      <c r="I156" s="85">
        <v>13</v>
      </c>
      <c r="J156" s="94">
        <v>63</v>
      </c>
      <c r="K156" s="112" t="s">
        <v>83</v>
      </c>
      <c r="L156" s="94" t="s">
        <v>112</v>
      </c>
      <c r="M156" s="113">
        <v>2017</v>
      </c>
      <c r="N156" s="113"/>
      <c r="O156" s="94"/>
      <c r="P156" s="113"/>
      <c r="Q156" s="113"/>
      <c r="R156" s="113"/>
      <c r="S156" s="113"/>
      <c r="T156" s="113"/>
      <c r="U156" s="113"/>
      <c r="V156" s="113"/>
      <c r="W156" s="113"/>
      <c r="X156" s="113"/>
    </row>
    <row r="157" ht="30" hidden="1" customHeight="1" spans="1:24">
      <c r="A157" s="85">
        <v>92</v>
      </c>
      <c r="B157" s="86" t="s">
        <v>336</v>
      </c>
      <c r="C157" s="85" t="s">
        <v>337</v>
      </c>
      <c r="D157" s="87">
        <f t="shared" si="4"/>
        <v>6.26</v>
      </c>
      <c r="E157" s="87"/>
      <c r="F157" s="87">
        <v>6.26</v>
      </c>
      <c r="G157" s="94" t="s">
        <v>338</v>
      </c>
      <c r="H157" s="94" t="s">
        <v>73</v>
      </c>
      <c r="I157" s="85">
        <v>59</v>
      </c>
      <c r="J157" s="94">
        <v>40</v>
      </c>
      <c r="K157" s="112" t="s">
        <v>83</v>
      </c>
      <c r="L157" s="94" t="s">
        <v>112</v>
      </c>
      <c r="M157" s="113">
        <v>2017</v>
      </c>
      <c r="N157" s="113"/>
      <c r="O157" s="94"/>
      <c r="P157" s="113"/>
      <c r="Q157" s="113"/>
      <c r="R157" s="113"/>
      <c r="S157" s="113"/>
      <c r="T157" s="113"/>
      <c r="U157" s="113"/>
      <c r="V157" s="113"/>
      <c r="W157" s="113"/>
      <c r="X157" s="113"/>
    </row>
    <row r="158" ht="19.5" hidden="1" customHeight="1" spans="1:24">
      <c r="A158" s="85">
        <v>93</v>
      </c>
      <c r="B158" s="103" t="s">
        <v>339</v>
      </c>
      <c r="C158" s="85" t="s">
        <v>87</v>
      </c>
      <c r="D158" s="87">
        <v>0.32</v>
      </c>
      <c r="E158" s="87"/>
      <c r="F158" s="87">
        <v>0.32</v>
      </c>
      <c r="G158" s="88" t="s">
        <v>159</v>
      </c>
      <c r="H158" s="88" t="s">
        <v>117</v>
      </c>
      <c r="I158" s="85">
        <v>7</v>
      </c>
      <c r="J158" s="94">
        <v>200</v>
      </c>
      <c r="K158" s="112" t="s">
        <v>211</v>
      </c>
      <c r="L158" s="94" t="s">
        <v>66</v>
      </c>
      <c r="M158" s="113"/>
      <c r="N158" s="113"/>
      <c r="O158" s="94"/>
      <c r="P158" s="113"/>
      <c r="Q158" s="113"/>
      <c r="R158" s="113"/>
      <c r="S158" s="113"/>
      <c r="T158" s="113"/>
      <c r="U158" s="113"/>
      <c r="V158" s="113"/>
      <c r="W158" s="113"/>
      <c r="X158" s="113"/>
    </row>
    <row r="159" ht="30" hidden="1" customHeight="1" spans="1:24">
      <c r="A159" s="85">
        <v>94</v>
      </c>
      <c r="B159" s="103" t="s">
        <v>340</v>
      </c>
      <c r="C159" s="85" t="s">
        <v>87</v>
      </c>
      <c r="D159" s="87">
        <v>3.74</v>
      </c>
      <c r="E159" s="87"/>
      <c r="F159" s="87">
        <v>3.74</v>
      </c>
      <c r="G159" s="88" t="s">
        <v>159</v>
      </c>
      <c r="H159" s="88" t="s">
        <v>73</v>
      </c>
      <c r="I159" s="85">
        <v>22</v>
      </c>
      <c r="J159" s="94">
        <v>1053</v>
      </c>
      <c r="K159" s="112" t="s">
        <v>341</v>
      </c>
      <c r="L159" s="94" t="s">
        <v>66</v>
      </c>
      <c r="M159" s="113"/>
      <c r="N159" s="113"/>
      <c r="O159" s="94"/>
      <c r="P159" s="113"/>
      <c r="Q159" s="113"/>
      <c r="R159" s="113"/>
      <c r="S159" s="113"/>
      <c r="T159" s="113"/>
      <c r="U159" s="113"/>
      <c r="V159" s="113"/>
      <c r="W159" s="113"/>
      <c r="X159" s="113"/>
    </row>
    <row r="160" ht="30" hidden="1" customHeight="1" spans="1:24">
      <c r="A160" s="85">
        <v>95</v>
      </c>
      <c r="B160" s="103" t="s">
        <v>342</v>
      </c>
      <c r="C160" s="85" t="s">
        <v>87</v>
      </c>
      <c r="D160" s="87">
        <v>5.57</v>
      </c>
      <c r="E160" s="87"/>
      <c r="F160" s="87">
        <v>5.57</v>
      </c>
      <c r="G160" s="88" t="s">
        <v>159</v>
      </c>
      <c r="H160" s="88" t="s">
        <v>343</v>
      </c>
      <c r="I160" s="85"/>
      <c r="J160" s="94"/>
      <c r="K160" s="112" t="s">
        <v>344</v>
      </c>
      <c r="L160" s="94" t="s">
        <v>66</v>
      </c>
      <c r="M160" s="113"/>
      <c r="N160" s="113"/>
      <c r="O160" s="94"/>
      <c r="P160" s="113"/>
      <c r="Q160" s="113"/>
      <c r="R160" s="113"/>
      <c r="S160" s="113"/>
      <c r="T160" s="113"/>
      <c r="U160" s="113"/>
      <c r="V160" s="113"/>
      <c r="W160" s="113"/>
      <c r="X160" s="113"/>
    </row>
    <row r="161" s="51" customFormat="1" ht="20.1" hidden="1" customHeight="1" spans="1:24">
      <c r="A161" s="85"/>
      <c r="B161" s="102" t="s">
        <v>166</v>
      </c>
      <c r="C161" s="95" t="s">
        <v>87</v>
      </c>
      <c r="D161" s="98">
        <v>4.01</v>
      </c>
      <c r="E161" s="98"/>
      <c r="F161" s="98">
        <v>4.01</v>
      </c>
      <c r="G161" s="99" t="s">
        <v>159</v>
      </c>
      <c r="H161" s="99" t="s">
        <v>168</v>
      </c>
      <c r="I161" s="95">
        <v>21</v>
      </c>
      <c r="J161" s="100"/>
      <c r="K161" s="117"/>
      <c r="L161" s="100"/>
      <c r="M161" s="116"/>
      <c r="N161" s="116"/>
      <c r="O161" s="100"/>
      <c r="P161" s="116"/>
      <c r="Q161" s="116"/>
      <c r="R161" s="116"/>
      <c r="S161" s="116"/>
      <c r="T161" s="116"/>
      <c r="U161" s="116"/>
      <c r="V161" s="116"/>
      <c r="W161" s="116"/>
      <c r="X161" s="116"/>
    </row>
    <row r="162" s="51" customFormat="1" ht="20.1" hidden="1" customHeight="1" spans="1:24">
      <c r="A162" s="85"/>
      <c r="B162" s="102" t="s">
        <v>68</v>
      </c>
      <c r="C162" s="95" t="s">
        <v>87</v>
      </c>
      <c r="D162" s="98">
        <v>1.56</v>
      </c>
      <c r="E162" s="98"/>
      <c r="F162" s="98">
        <v>1.56</v>
      </c>
      <c r="G162" s="99" t="s">
        <v>159</v>
      </c>
      <c r="H162" s="99" t="s">
        <v>70</v>
      </c>
      <c r="I162" s="95">
        <v>28</v>
      </c>
      <c r="J162" s="100"/>
      <c r="K162" s="117"/>
      <c r="L162" s="100"/>
      <c r="M162" s="116"/>
      <c r="N162" s="116"/>
      <c r="O162" s="100"/>
      <c r="P162" s="116"/>
      <c r="Q162" s="116"/>
      <c r="R162" s="116"/>
      <c r="S162" s="116"/>
      <c r="T162" s="116"/>
      <c r="U162" s="116"/>
      <c r="V162" s="116"/>
      <c r="W162" s="116"/>
      <c r="X162" s="116"/>
    </row>
    <row r="163" ht="30" hidden="1" customHeight="1" spans="1:24">
      <c r="A163" s="85">
        <v>96</v>
      </c>
      <c r="B163" s="86" t="s">
        <v>345</v>
      </c>
      <c r="C163" s="85" t="s">
        <v>87</v>
      </c>
      <c r="D163" s="87">
        <f>E163+F163</f>
        <v>0.87</v>
      </c>
      <c r="E163" s="87"/>
      <c r="F163" s="87">
        <v>0.87</v>
      </c>
      <c r="G163" s="94" t="s">
        <v>346</v>
      </c>
      <c r="H163" s="94" t="s">
        <v>82</v>
      </c>
      <c r="I163" s="125">
        <v>15</v>
      </c>
      <c r="J163" s="93" t="s">
        <v>347</v>
      </c>
      <c r="K163" s="112" t="s">
        <v>211</v>
      </c>
      <c r="L163" s="94" t="s">
        <v>66</v>
      </c>
      <c r="M163" s="113"/>
      <c r="N163" s="113"/>
      <c r="O163" s="94"/>
      <c r="P163" s="113"/>
      <c r="Q163" s="113"/>
      <c r="R163" s="113"/>
      <c r="S163" s="113"/>
      <c r="T163" s="113"/>
      <c r="U163" s="113"/>
      <c r="V163" s="113"/>
      <c r="W163" s="113"/>
      <c r="X163" s="113"/>
    </row>
    <row r="164" ht="24" hidden="1" spans="1:24">
      <c r="A164" s="85">
        <v>97</v>
      </c>
      <c r="B164" s="86" t="s">
        <v>348</v>
      </c>
      <c r="C164" s="85" t="s">
        <v>87</v>
      </c>
      <c r="D164" s="87">
        <v>1.18</v>
      </c>
      <c r="E164" s="87"/>
      <c r="F164" s="87">
        <v>1.18</v>
      </c>
      <c r="G164" s="94" t="s">
        <v>159</v>
      </c>
      <c r="H164" s="94" t="s">
        <v>82</v>
      </c>
      <c r="I164" s="85">
        <v>45</v>
      </c>
      <c r="J164" s="94" t="s">
        <v>349</v>
      </c>
      <c r="K164" s="112" t="s">
        <v>211</v>
      </c>
      <c r="L164" s="94" t="s">
        <v>66</v>
      </c>
      <c r="M164" s="113"/>
      <c r="N164" s="113"/>
      <c r="O164" s="94"/>
      <c r="P164" s="113"/>
      <c r="Q164" s="113"/>
      <c r="R164" s="113"/>
      <c r="S164" s="113"/>
      <c r="T164" s="113"/>
      <c r="U164" s="113"/>
      <c r="V164" s="113"/>
      <c r="W164" s="113"/>
      <c r="X164" s="113"/>
    </row>
    <row r="165" ht="40.2" hidden="1" customHeight="1" spans="1:24">
      <c r="A165" s="85">
        <v>98</v>
      </c>
      <c r="B165" s="86" t="s">
        <v>350</v>
      </c>
      <c r="C165" s="93" t="s">
        <v>87</v>
      </c>
      <c r="D165" s="127">
        <v>0.72</v>
      </c>
      <c r="E165" s="127"/>
      <c r="F165" s="127">
        <v>0.72</v>
      </c>
      <c r="G165" s="94" t="s">
        <v>351</v>
      </c>
      <c r="H165" s="88" t="s">
        <v>76</v>
      </c>
      <c r="I165" s="93"/>
      <c r="J165" s="93" t="s">
        <v>352</v>
      </c>
      <c r="K165" s="112" t="s">
        <v>353</v>
      </c>
      <c r="L165" s="94" t="s">
        <v>112</v>
      </c>
      <c r="M165" s="125"/>
      <c r="N165" s="113"/>
      <c r="O165" s="94"/>
      <c r="P165" s="113"/>
      <c r="Q165" s="113"/>
      <c r="R165" s="113"/>
      <c r="S165" s="113"/>
      <c r="T165" s="113"/>
      <c r="U165" s="113"/>
      <c r="V165" s="113"/>
      <c r="W165" s="113"/>
      <c r="X165" s="113"/>
    </row>
    <row r="166" ht="25.05" customHeight="1" spans="1:24">
      <c r="A166" s="85">
        <v>99</v>
      </c>
      <c r="B166" s="103" t="s">
        <v>123</v>
      </c>
      <c r="C166" s="85"/>
      <c r="D166" s="87">
        <f>+SUM(D167:D176)</f>
        <v>145</v>
      </c>
      <c r="E166" s="87"/>
      <c r="F166" s="87">
        <f>+SUM(F167:F176)</f>
        <v>145</v>
      </c>
      <c r="G166" s="99" t="s">
        <v>354</v>
      </c>
      <c r="H166" s="88" t="s">
        <v>355</v>
      </c>
      <c r="I166" s="85"/>
      <c r="J166" s="94"/>
      <c r="K166" s="112" t="s">
        <v>356</v>
      </c>
      <c r="L166" s="94" t="s">
        <v>66</v>
      </c>
      <c r="M166" s="113"/>
      <c r="N166" s="113"/>
      <c r="O166" s="94"/>
      <c r="P166" s="113"/>
      <c r="Q166" s="113"/>
      <c r="R166" s="113"/>
      <c r="S166" s="113"/>
      <c r="T166" s="113"/>
      <c r="U166" s="113"/>
      <c r="V166" s="113"/>
      <c r="W166" s="113"/>
      <c r="X166" s="113"/>
    </row>
    <row r="167" s="51" customFormat="1" ht="25.05" customHeight="1" spans="1:24">
      <c r="A167" s="95"/>
      <c r="B167" s="131" t="s">
        <v>103</v>
      </c>
      <c r="C167" s="95"/>
      <c r="D167" s="98">
        <v>10</v>
      </c>
      <c r="E167" s="98"/>
      <c r="F167" s="98">
        <v>10</v>
      </c>
      <c r="G167" s="99" t="s">
        <v>357</v>
      </c>
      <c r="H167" s="99" t="s">
        <v>105</v>
      </c>
      <c r="I167" s="95"/>
      <c r="J167" s="100"/>
      <c r="K167" s="117"/>
      <c r="L167" s="100"/>
      <c r="M167" s="116"/>
      <c r="N167" s="116"/>
      <c r="O167" s="100"/>
      <c r="P167" s="116"/>
      <c r="Q167" s="116"/>
      <c r="R167" s="116"/>
      <c r="S167" s="116"/>
      <c r="T167" s="116"/>
      <c r="U167" s="116"/>
      <c r="V167" s="116"/>
      <c r="W167" s="116"/>
      <c r="X167" s="116"/>
    </row>
    <row r="168" s="51" customFormat="1" ht="28.2" hidden="1" customHeight="1" spans="1:24">
      <c r="A168" s="95"/>
      <c r="B168" s="131" t="s">
        <v>74</v>
      </c>
      <c r="C168" s="95"/>
      <c r="D168" s="98">
        <v>10</v>
      </c>
      <c r="E168" s="98"/>
      <c r="F168" s="98">
        <v>10</v>
      </c>
      <c r="G168" s="99" t="s">
        <v>358</v>
      </c>
      <c r="H168" s="99" t="s">
        <v>76</v>
      </c>
      <c r="I168" s="95"/>
      <c r="J168" s="100"/>
      <c r="K168" s="117"/>
      <c r="L168" s="100"/>
      <c r="M168" s="116"/>
      <c r="N168" s="116"/>
      <c r="O168" s="100"/>
      <c r="P168" s="116"/>
      <c r="Q168" s="116"/>
      <c r="R168" s="116"/>
      <c r="S168" s="116"/>
      <c r="T168" s="116"/>
      <c r="U168" s="116"/>
      <c r="V168" s="116"/>
      <c r="W168" s="116"/>
      <c r="X168" s="116"/>
    </row>
    <row r="169" s="51" customFormat="1" ht="28.2" hidden="1" customHeight="1" spans="1:24">
      <c r="A169" s="95"/>
      <c r="B169" s="131" t="s">
        <v>166</v>
      </c>
      <c r="C169" s="95"/>
      <c r="D169" s="98">
        <v>10</v>
      </c>
      <c r="E169" s="98"/>
      <c r="F169" s="98">
        <v>10</v>
      </c>
      <c r="G169" s="99" t="s">
        <v>359</v>
      </c>
      <c r="H169" s="99" t="s">
        <v>168</v>
      </c>
      <c r="I169" s="95"/>
      <c r="J169" s="100"/>
      <c r="K169" s="117"/>
      <c r="L169" s="100"/>
      <c r="M169" s="116"/>
      <c r="N169" s="116"/>
      <c r="O169" s="100"/>
      <c r="P169" s="116"/>
      <c r="Q169" s="116"/>
      <c r="R169" s="116"/>
      <c r="S169" s="116"/>
      <c r="T169" s="116"/>
      <c r="U169" s="116"/>
      <c r="V169" s="116"/>
      <c r="W169" s="116"/>
      <c r="X169" s="116"/>
    </row>
    <row r="170" s="51" customFormat="1" ht="28.2" hidden="1" customHeight="1" spans="1:24">
      <c r="A170" s="95"/>
      <c r="B170" s="131" t="s">
        <v>68</v>
      </c>
      <c r="C170" s="95"/>
      <c r="D170" s="98">
        <v>15</v>
      </c>
      <c r="E170" s="98"/>
      <c r="F170" s="98">
        <v>15</v>
      </c>
      <c r="G170" s="99" t="s">
        <v>360</v>
      </c>
      <c r="H170" s="99" t="s">
        <v>70</v>
      </c>
      <c r="I170" s="95"/>
      <c r="J170" s="100"/>
      <c r="K170" s="117"/>
      <c r="L170" s="100"/>
      <c r="M170" s="116"/>
      <c r="N170" s="116"/>
      <c r="O170" s="100"/>
      <c r="P170" s="116"/>
      <c r="Q170" s="116"/>
      <c r="R170" s="116"/>
      <c r="S170" s="116"/>
      <c r="T170" s="116"/>
      <c r="U170" s="116"/>
      <c r="V170" s="116"/>
      <c r="W170" s="116"/>
      <c r="X170" s="116"/>
    </row>
    <row r="171" s="51" customFormat="1" ht="28.2" hidden="1" customHeight="1" spans="1:24">
      <c r="A171" s="95"/>
      <c r="B171" s="131" t="s">
        <v>71</v>
      </c>
      <c r="C171" s="95"/>
      <c r="D171" s="98">
        <v>10</v>
      </c>
      <c r="E171" s="98"/>
      <c r="F171" s="98">
        <v>10</v>
      </c>
      <c r="G171" s="99" t="s">
        <v>361</v>
      </c>
      <c r="H171" s="99" t="s">
        <v>73</v>
      </c>
      <c r="I171" s="95"/>
      <c r="J171" s="100"/>
      <c r="K171" s="117"/>
      <c r="L171" s="100"/>
      <c r="M171" s="116"/>
      <c r="N171" s="116"/>
      <c r="O171" s="100"/>
      <c r="P171" s="116"/>
      <c r="Q171" s="116"/>
      <c r="R171" s="116"/>
      <c r="S171" s="116"/>
      <c r="T171" s="116"/>
      <c r="U171" s="116"/>
      <c r="V171" s="116"/>
      <c r="W171" s="116"/>
      <c r="X171" s="116"/>
    </row>
    <row r="172" s="51" customFormat="1" ht="28.2" hidden="1" customHeight="1" spans="1:24">
      <c r="A172" s="95"/>
      <c r="B172" s="131" t="s">
        <v>189</v>
      </c>
      <c r="C172" s="95"/>
      <c r="D172" s="98">
        <v>5</v>
      </c>
      <c r="E172" s="98"/>
      <c r="F172" s="98">
        <v>5</v>
      </c>
      <c r="G172" s="99" t="s">
        <v>362</v>
      </c>
      <c r="H172" s="99" t="s">
        <v>56</v>
      </c>
      <c r="I172" s="95"/>
      <c r="J172" s="100"/>
      <c r="K172" s="117"/>
      <c r="L172" s="100"/>
      <c r="M172" s="116"/>
      <c r="N172" s="116"/>
      <c r="O172" s="100"/>
      <c r="P172" s="116"/>
      <c r="Q172" s="116"/>
      <c r="R172" s="116"/>
      <c r="S172" s="116"/>
      <c r="T172" s="116"/>
      <c r="U172" s="116"/>
      <c r="V172" s="116"/>
      <c r="W172" s="116"/>
      <c r="X172" s="116"/>
    </row>
    <row r="173" s="51" customFormat="1" ht="28.2" hidden="1" customHeight="1" spans="1:24">
      <c r="A173" s="95"/>
      <c r="B173" s="131" t="s">
        <v>100</v>
      </c>
      <c r="C173" s="95"/>
      <c r="D173" s="98">
        <v>60</v>
      </c>
      <c r="E173" s="98"/>
      <c r="F173" s="98">
        <v>60</v>
      </c>
      <c r="G173" s="99" t="s">
        <v>363</v>
      </c>
      <c r="H173" s="99" t="s">
        <v>82</v>
      </c>
      <c r="I173" s="95"/>
      <c r="J173" s="100"/>
      <c r="K173" s="117"/>
      <c r="L173" s="100"/>
      <c r="M173" s="116"/>
      <c r="N173" s="116"/>
      <c r="O173" s="100"/>
      <c r="P173" s="116"/>
      <c r="Q173" s="116"/>
      <c r="R173" s="116"/>
      <c r="S173" s="116"/>
      <c r="T173" s="116"/>
      <c r="U173" s="116"/>
      <c r="V173" s="116"/>
      <c r="W173" s="116"/>
      <c r="X173" s="116"/>
    </row>
    <row r="174" s="51" customFormat="1" ht="28.2" hidden="1" customHeight="1" spans="1:24">
      <c r="A174" s="95"/>
      <c r="B174" s="131" t="s">
        <v>98</v>
      </c>
      <c r="C174" s="95"/>
      <c r="D174" s="98">
        <v>15</v>
      </c>
      <c r="E174" s="98"/>
      <c r="F174" s="98">
        <v>15</v>
      </c>
      <c r="G174" s="99" t="s">
        <v>364</v>
      </c>
      <c r="H174" s="99" t="s">
        <v>79</v>
      </c>
      <c r="I174" s="95"/>
      <c r="J174" s="100"/>
      <c r="K174" s="117"/>
      <c r="L174" s="100"/>
      <c r="M174" s="116"/>
      <c r="N174" s="116"/>
      <c r="O174" s="100"/>
      <c r="P174" s="116"/>
      <c r="Q174" s="116"/>
      <c r="R174" s="116"/>
      <c r="S174" s="116"/>
      <c r="T174" s="116"/>
      <c r="U174" s="116"/>
      <c r="V174" s="116"/>
      <c r="W174" s="116"/>
      <c r="X174" s="116"/>
    </row>
    <row r="175" s="51" customFormat="1" ht="28.2" hidden="1" customHeight="1" spans="1:24">
      <c r="A175" s="95"/>
      <c r="B175" s="131" t="s">
        <v>365</v>
      </c>
      <c r="C175" s="95"/>
      <c r="D175" s="98">
        <v>5</v>
      </c>
      <c r="E175" s="98"/>
      <c r="F175" s="98">
        <v>5</v>
      </c>
      <c r="G175" s="99" t="s">
        <v>366</v>
      </c>
      <c r="H175" s="99" t="s">
        <v>111</v>
      </c>
      <c r="I175" s="95"/>
      <c r="J175" s="100"/>
      <c r="K175" s="117"/>
      <c r="L175" s="100"/>
      <c r="M175" s="116"/>
      <c r="N175" s="116"/>
      <c r="O175" s="100"/>
      <c r="P175" s="116"/>
      <c r="Q175" s="116"/>
      <c r="R175" s="116"/>
      <c r="S175" s="116"/>
      <c r="T175" s="116"/>
      <c r="U175" s="116"/>
      <c r="V175" s="116"/>
      <c r="W175" s="116"/>
      <c r="X175" s="116"/>
    </row>
    <row r="176" s="51" customFormat="1" ht="28.2" hidden="1" customHeight="1" spans="1:24">
      <c r="A176" s="95"/>
      <c r="B176" s="131" t="s">
        <v>367</v>
      </c>
      <c r="C176" s="95"/>
      <c r="D176" s="98">
        <v>5</v>
      </c>
      <c r="E176" s="98"/>
      <c r="F176" s="98">
        <v>5</v>
      </c>
      <c r="G176" s="99" t="s">
        <v>368</v>
      </c>
      <c r="H176" s="99" t="s">
        <v>117</v>
      </c>
      <c r="I176" s="95"/>
      <c r="J176" s="100"/>
      <c r="K176" s="117"/>
      <c r="L176" s="100"/>
      <c r="M176" s="116"/>
      <c r="N176" s="116"/>
      <c r="O176" s="100"/>
      <c r="P176" s="116"/>
      <c r="Q176" s="116"/>
      <c r="R176" s="116"/>
      <c r="S176" s="116"/>
      <c r="T176" s="116"/>
      <c r="U176" s="116"/>
      <c r="V176" s="116"/>
      <c r="W176" s="116"/>
      <c r="X176" s="116"/>
    </row>
    <row r="177" ht="19.05" customHeight="1" spans="1:24">
      <c r="A177" s="89" t="s">
        <v>195</v>
      </c>
      <c r="B177" s="90" t="s">
        <v>369</v>
      </c>
      <c r="C177" s="85"/>
      <c r="D177" s="87"/>
      <c r="E177" s="87"/>
      <c r="F177" s="87"/>
      <c r="G177" s="88"/>
      <c r="H177" s="88"/>
      <c r="I177" s="85"/>
      <c r="J177" s="94"/>
      <c r="K177" s="94"/>
      <c r="L177" s="94"/>
      <c r="M177" s="113"/>
      <c r="N177" s="113"/>
      <c r="O177" s="94"/>
      <c r="P177" s="113"/>
      <c r="Q177" s="113"/>
      <c r="R177" s="113"/>
      <c r="S177" s="113"/>
      <c r="T177" s="113"/>
      <c r="U177" s="113"/>
      <c r="V177" s="113"/>
      <c r="W177" s="113"/>
      <c r="X177" s="113"/>
    </row>
    <row r="178" ht="29.4" hidden="1" customHeight="1" spans="1:24">
      <c r="A178" s="85">
        <v>100</v>
      </c>
      <c r="B178" s="86" t="s">
        <v>370</v>
      </c>
      <c r="C178" s="85" t="s">
        <v>137</v>
      </c>
      <c r="D178" s="87">
        <f>E178+F178</f>
        <v>1</v>
      </c>
      <c r="E178" s="87"/>
      <c r="F178" s="87">
        <v>1</v>
      </c>
      <c r="G178" s="88" t="s">
        <v>159</v>
      </c>
      <c r="H178" s="88" t="s">
        <v>111</v>
      </c>
      <c r="I178" s="85">
        <v>18</v>
      </c>
      <c r="J178" s="94" t="s">
        <v>371</v>
      </c>
      <c r="K178" s="112" t="s">
        <v>83</v>
      </c>
      <c r="L178" s="94" t="s">
        <v>112</v>
      </c>
      <c r="M178" s="113"/>
      <c r="N178" s="113"/>
      <c r="O178" s="94"/>
      <c r="P178" s="113"/>
      <c r="Q178" s="113"/>
      <c r="R178" s="113"/>
      <c r="S178" s="113"/>
      <c r="T178" s="113"/>
      <c r="U178" s="113"/>
      <c r="V178" s="113"/>
      <c r="W178" s="113"/>
      <c r="X178" s="113"/>
    </row>
    <row r="179" ht="29.4" hidden="1" customHeight="1" spans="1:24">
      <c r="A179" s="85">
        <v>101</v>
      </c>
      <c r="B179" s="86" t="s">
        <v>372</v>
      </c>
      <c r="C179" s="85" t="s">
        <v>137</v>
      </c>
      <c r="D179" s="87">
        <f>E179+F179</f>
        <v>1</v>
      </c>
      <c r="E179" s="87"/>
      <c r="F179" s="87">
        <v>1</v>
      </c>
      <c r="G179" s="94" t="s">
        <v>159</v>
      </c>
      <c r="H179" s="94" t="s">
        <v>117</v>
      </c>
      <c r="I179" s="85"/>
      <c r="J179" s="94"/>
      <c r="K179" s="112" t="s">
        <v>83</v>
      </c>
      <c r="L179" s="94" t="s">
        <v>112</v>
      </c>
      <c r="M179" s="113">
        <v>2017</v>
      </c>
      <c r="N179" s="113"/>
      <c r="O179" s="94"/>
      <c r="P179" s="113"/>
      <c r="Q179" s="113"/>
      <c r="R179" s="113"/>
      <c r="S179" s="113"/>
      <c r="T179" s="113"/>
      <c r="U179" s="113"/>
      <c r="V179" s="113"/>
      <c r="W179" s="113"/>
      <c r="X179" s="113"/>
    </row>
    <row r="180" ht="29.4" hidden="1" customHeight="1" spans="1:24">
      <c r="A180" s="85">
        <v>102</v>
      </c>
      <c r="B180" s="86" t="s">
        <v>373</v>
      </c>
      <c r="C180" s="85" t="s">
        <v>137</v>
      </c>
      <c r="D180" s="87">
        <f>E180+F180</f>
        <v>2.18</v>
      </c>
      <c r="E180" s="87"/>
      <c r="F180" s="87">
        <v>2.18</v>
      </c>
      <c r="G180" s="94" t="s">
        <v>159</v>
      </c>
      <c r="H180" s="88" t="s">
        <v>76</v>
      </c>
      <c r="I180" s="85"/>
      <c r="J180" s="94"/>
      <c r="K180" s="112" t="s">
        <v>83</v>
      </c>
      <c r="L180" s="94" t="s">
        <v>112</v>
      </c>
      <c r="M180" s="113"/>
      <c r="N180" s="113"/>
      <c r="O180" s="94"/>
      <c r="P180" s="113"/>
      <c r="Q180" s="113"/>
      <c r="R180" s="113"/>
      <c r="S180" s="113"/>
      <c r="T180" s="113"/>
      <c r="U180" s="113"/>
      <c r="V180" s="113"/>
      <c r="W180" s="113"/>
      <c r="X180" s="113"/>
    </row>
    <row r="181" ht="30" hidden="1" customHeight="1" spans="1:24">
      <c r="A181" s="85">
        <v>103</v>
      </c>
      <c r="B181" s="86" t="s">
        <v>374</v>
      </c>
      <c r="C181" s="85" t="s">
        <v>137</v>
      </c>
      <c r="D181" s="87">
        <f t="shared" ref="D181:D187" si="5">E181+F181</f>
        <v>1.29</v>
      </c>
      <c r="E181" s="87"/>
      <c r="F181" s="87">
        <v>1.29</v>
      </c>
      <c r="G181" s="94" t="s">
        <v>55</v>
      </c>
      <c r="H181" s="94" t="s">
        <v>79</v>
      </c>
      <c r="I181" s="85"/>
      <c r="J181" s="94"/>
      <c r="K181" s="112" t="s">
        <v>83</v>
      </c>
      <c r="L181" s="94" t="s">
        <v>112</v>
      </c>
      <c r="M181" s="113"/>
      <c r="N181" s="113"/>
      <c r="O181" s="94"/>
      <c r="P181" s="113"/>
      <c r="Q181" s="113"/>
      <c r="R181" s="113"/>
      <c r="S181" s="113"/>
      <c r="T181" s="113"/>
      <c r="U181" s="113"/>
      <c r="V181" s="113"/>
      <c r="W181" s="113"/>
      <c r="X181" s="113"/>
    </row>
    <row r="182" ht="29.4" hidden="1" customHeight="1" spans="1:24">
      <c r="A182" s="85">
        <v>104</v>
      </c>
      <c r="B182" s="86" t="s">
        <v>375</v>
      </c>
      <c r="C182" s="93" t="s">
        <v>137</v>
      </c>
      <c r="D182" s="87">
        <f t="shared" si="5"/>
        <v>1.3</v>
      </c>
      <c r="E182" s="87"/>
      <c r="F182" s="127">
        <v>1.3</v>
      </c>
      <c r="G182" s="125" t="s">
        <v>376</v>
      </c>
      <c r="H182" s="88" t="s">
        <v>82</v>
      </c>
      <c r="I182" s="125">
        <v>1</v>
      </c>
      <c r="J182" s="93" t="s">
        <v>377</v>
      </c>
      <c r="K182" s="112" t="s">
        <v>83</v>
      </c>
      <c r="L182" s="94" t="s">
        <v>112</v>
      </c>
      <c r="M182" s="113"/>
      <c r="N182" s="113"/>
      <c r="O182" s="94"/>
      <c r="P182" s="113"/>
      <c r="Q182" s="113"/>
      <c r="R182" s="113"/>
      <c r="S182" s="113"/>
      <c r="T182" s="113"/>
      <c r="U182" s="113"/>
      <c r="V182" s="113"/>
      <c r="W182" s="113"/>
      <c r="X182" s="113"/>
    </row>
    <row r="183" ht="29.4" hidden="1" customHeight="1" spans="1:24">
      <c r="A183" s="85">
        <v>105</v>
      </c>
      <c r="B183" s="86" t="s">
        <v>378</v>
      </c>
      <c r="C183" s="85" t="s">
        <v>379</v>
      </c>
      <c r="D183" s="87">
        <f>+D184+D185</f>
        <v>0.84</v>
      </c>
      <c r="E183" s="87"/>
      <c r="F183" s="87">
        <f>+F184+F185</f>
        <v>0.84</v>
      </c>
      <c r="G183" s="94" t="s">
        <v>380</v>
      </c>
      <c r="H183" s="88" t="s">
        <v>82</v>
      </c>
      <c r="I183" s="94">
        <v>35</v>
      </c>
      <c r="J183" s="85" t="s">
        <v>381</v>
      </c>
      <c r="K183" s="112" t="s">
        <v>83</v>
      </c>
      <c r="L183" s="94" t="s">
        <v>112</v>
      </c>
      <c r="M183" s="113"/>
      <c r="N183" s="113"/>
      <c r="O183" s="94"/>
      <c r="P183" s="116"/>
      <c r="Q183" s="116"/>
      <c r="R183" s="113"/>
      <c r="S183" s="113"/>
      <c r="T183" s="113"/>
      <c r="U183" s="113"/>
      <c r="V183" s="113"/>
      <c r="W183" s="113"/>
      <c r="X183" s="113"/>
    </row>
    <row r="184" s="51" customFormat="1" ht="25.05" hidden="1" customHeight="1" spans="1:24">
      <c r="A184" s="95"/>
      <c r="B184" s="96" t="s">
        <v>382</v>
      </c>
      <c r="C184" s="95" t="s">
        <v>137</v>
      </c>
      <c r="D184" s="98">
        <v>0.6</v>
      </c>
      <c r="E184" s="98"/>
      <c r="F184" s="98">
        <v>0.6</v>
      </c>
      <c r="G184" s="100" t="s">
        <v>383</v>
      </c>
      <c r="H184" s="99" t="s">
        <v>82</v>
      </c>
      <c r="I184" s="100"/>
      <c r="J184" s="95"/>
      <c r="K184" s="117" t="s">
        <v>384</v>
      </c>
      <c r="L184" s="100"/>
      <c r="M184" s="116"/>
      <c r="N184" s="116"/>
      <c r="O184" s="100"/>
      <c r="P184" s="116"/>
      <c r="Q184" s="116"/>
      <c r="R184" s="116"/>
      <c r="S184" s="116"/>
      <c r="T184" s="116"/>
      <c r="U184" s="116"/>
      <c r="V184" s="116"/>
      <c r="W184" s="116"/>
      <c r="X184" s="116"/>
    </row>
    <row r="185" s="51" customFormat="1" ht="25.05" hidden="1" customHeight="1" spans="1:24">
      <c r="A185" s="95"/>
      <c r="B185" s="96" t="s">
        <v>385</v>
      </c>
      <c r="C185" s="95" t="s">
        <v>87</v>
      </c>
      <c r="D185" s="98">
        <v>0.24</v>
      </c>
      <c r="E185" s="98"/>
      <c r="F185" s="98">
        <v>0.24</v>
      </c>
      <c r="G185" s="100" t="s">
        <v>386</v>
      </c>
      <c r="H185" s="99" t="s">
        <v>82</v>
      </c>
      <c r="I185" s="100"/>
      <c r="J185" s="95"/>
      <c r="K185" s="117" t="s">
        <v>384</v>
      </c>
      <c r="L185" s="100"/>
      <c r="M185" s="116"/>
      <c r="N185" s="116"/>
      <c r="O185" s="100"/>
      <c r="P185" s="113"/>
      <c r="Q185" s="113"/>
      <c r="R185" s="116"/>
      <c r="S185" s="116"/>
      <c r="T185" s="116"/>
      <c r="U185" s="116"/>
      <c r="V185" s="116"/>
      <c r="W185" s="116"/>
      <c r="X185" s="116"/>
    </row>
    <row r="186" ht="30" hidden="1" customHeight="1" spans="1:24">
      <c r="A186" s="85">
        <v>106</v>
      </c>
      <c r="B186" s="86" t="s">
        <v>387</v>
      </c>
      <c r="C186" s="93" t="s">
        <v>137</v>
      </c>
      <c r="D186" s="127">
        <f t="shared" si="5"/>
        <v>4.1</v>
      </c>
      <c r="E186" s="127"/>
      <c r="F186" s="127">
        <v>4.1</v>
      </c>
      <c r="G186" s="125" t="s">
        <v>388</v>
      </c>
      <c r="H186" s="128" t="s">
        <v>168</v>
      </c>
      <c r="I186" s="93">
        <v>29</v>
      </c>
      <c r="J186" s="125"/>
      <c r="K186" s="112" t="s">
        <v>83</v>
      </c>
      <c r="L186" s="94" t="s">
        <v>112</v>
      </c>
      <c r="M186" s="125"/>
      <c r="N186" s="113"/>
      <c r="O186" s="94"/>
      <c r="P186" s="113"/>
      <c r="Q186" s="113"/>
      <c r="R186" s="113"/>
      <c r="S186" s="113"/>
      <c r="T186" s="113"/>
      <c r="U186" s="113"/>
      <c r="V186" s="113"/>
      <c r="W186" s="113"/>
      <c r="X186" s="113"/>
    </row>
    <row r="187" ht="29.4" hidden="1" customHeight="1" spans="1:24">
      <c r="A187" s="85">
        <v>107</v>
      </c>
      <c r="B187" s="86" t="s">
        <v>389</v>
      </c>
      <c r="C187" s="93" t="s">
        <v>137</v>
      </c>
      <c r="D187" s="127">
        <f t="shared" si="5"/>
        <v>2.07</v>
      </c>
      <c r="E187" s="127"/>
      <c r="F187" s="127">
        <v>2.07</v>
      </c>
      <c r="G187" s="125" t="s">
        <v>190</v>
      </c>
      <c r="H187" s="94" t="s">
        <v>79</v>
      </c>
      <c r="I187" s="93">
        <v>38</v>
      </c>
      <c r="J187" s="133" t="s">
        <v>390</v>
      </c>
      <c r="K187" s="112" t="s">
        <v>83</v>
      </c>
      <c r="L187" s="94" t="s">
        <v>112</v>
      </c>
      <c r="M187" s="125"/>
      <c r="N187" s="113"/>
      <c r="O187" s="94"/>
      <c r="P187" s="113"/>
      <c r="Q187" s="113"/>
      <c r="R187" s="113"/>
      <c r="S187" s="113"/>
      <c r="T187" s="113"/>
      <c r="U187" s="113"/>
      <c r="V187" s="113"/>
      <c r="W187" s="113"/>
      <c r="X187" s="113"/>
    </row>
    <row r="188" ht="39.9" hidden="1" customHeight="1" spans="1:24">
      <c r="A188" s="85">
        <v>108</v>
      </c>
      <c r="B188" s="86" t="s">
        <v>391</v>
      </c>
      <c r="C188" s="93" t="s">
        <v>137</v>
      </c>
      <c r="D188" s="127">
        <v>0.75</v>
      </c>
      <c r="E188" s="127"/>
      <c r="F188" s="127">
        <v>0.75</v>
      </c>
      <c r="G188" s="125" t="s">
        <v>159</v>
      </c>
      <c r="H188" s="128" t="s">
        <v>168</v>
      </c>
      <c r="I188" s="93">
        <v>29</v>
      </c>
      <c r="J188" s="93" t="s">
        <v>392</v>
      </c>
      <c r="K188" s="112" t="s">
        <v>393</v>
      </c>
      <c r="L188" s="94" t="s">
        <v>112</v>
      </c>
      <c r="M188" s="125"/>
      <c r="N188" s="113"/>
      <c r="O188" s="94"/>
      <c r="P188" s="113"/>
      <c r="Q188" s="113"/>
      <c r="R188" s="113"/>
      <c r="S188" s="113"/>
      <c r="T188" s="113"/>
      <c r="U188" s="113"/>
      <c r="V188" s="113"/>
      <c r="W188" s="113"/>
      <c r="X188" s="113"/>
    </row>
    <row r="189" ht="49.95" hidden="1" customHeight="1" spans="1:24">
      <c r="A189" s="85">
        <v>109</v>
      </c>
      <c r="B189" s="86" t="s">
        <v>394</v>
      </c>
      <c r="C189" s="93" t="s">
        <v>137</v>
      </c>
      <c r="D189" s="127">
        <v>8.11</v>
      </c>
      <c r="E189" s="127"/>
      <c r="F189" s="127">
        <v>8.11</v>
      </c>
      <c r="G189" s="94" t="s">
        <v>395</v>
      </c>
      <c r="H189" s="94" t="s">
        <v>79</v>
      </c>
      <c r="I189" s="93"/>
      <c r="J189" s="93"/>
      <c r="K189" s="112" t="s">
        <v>396</v>
      </c>
      <c r="L189" s="94" t="s">
        <v>112</v>
      </c>
      <c r="M189" s="125"/>
      <c r="N189" s="113"/>
      <c r="O189" s="94"/>
      <c r="P189" s="113"/>
      <c r="Q189" s="113"/>
      <c r="R189" s="113"/>
      <c r="S189" s="113"/>
      <c r="T189" s="113"/>
      <c r="U189" s="113"/>
      <c r="V189" s="113"/>
      <c r="W189" s="113"/>
      <c r="X189" s="113"/>
    </row>
    <row r="190" ht="19.5" hidden="1" customHeight="1" spans="1:24">
      <c r="A190" s="85">
        <v>110</v>
      </c>
      <c r="B190" s="86" t="s">
        <v>397</v>
      </c>
      <c r="C190" s="93" t="s">
        <v>137</v>
      </c>
      <c r="D190" s="127">
        <v>5.23</v>
      </c>
      <c r="E190" s="127"/>
      <c r="F190" s="127">
        <v>5.23</v>
      </c>
      <c r="G190" s="94" t="s">
        <v>159</v>
      </c>
      <c r="H190" s="94" t="s">
        <v>82</v>
      </c>
      <c r="I190" s="93" t="s">
        <v>398</v>
      </c>
      <c r="J190" s="93"/>
      <c r="K190" s="112" t="s">
        <v>211</v>
      </c>
      <c r="L190" s="94" t="s">
        <v>66</v>
      </c>
      <c r="M190" s="125"/>
      <c r="N190" s="113"/>
      <c r="O190" s="94"/>
      <c r="P190" s="113"/>
      <c r="Q190" s="113"/>
      <c r="R190" s="113"/>
      <c r="S190" s="113"/>
      <c r="T190" s="113"/>
      <c r="U190" s="113"/>
      <c r="V190" s="113"/>
      <c r="W190" s="113"/>
      <c r="X190" s="113"/>
    </row>
    <row r="191" ht="19.5" hidden="1" customHeight="1" spans="1:24">
      <c r="A191" s="85">
        <v>111</v>
      </c>
      <c r="B191" s="86" t="s">
        <v>399</v>
      </c>
      <c r="C191" s="93" t="s">
        <v>137</v>
      </c>
      <c r="D191" s="127">
        <v>5.28</v>
      </c>
      <c r="E191" s="127"/>
      <c r="F191" s="127">
        <v>5.28</v>
      </c>
      <c r="G191" s="94" t="s">
        <v>400</v>
      </c>
      <c r="H191" s="93" t="s">
        <v>111</v>
      </c>
      <c r="I191" s="93"/>
      <c r="J191" s="93"/>
      <c r="K191" s="112" t="s">
        <v>401</v>
      </c>
      <c r="L191" s="94" t="s">
        <v>66</v>
      </c>
      <c r="M191" s="125"/>
      <c r="N191" s="113"/>
      <c r="O191" s="94"/>
      <c r="P191" s="113"/>
      <c r="Q191" s="113"/>
      <c r="R191" s="113"/>
      <c r="S191" s="113"/>
      <c r="T191" s="113"/>
      <c r="U191" s="113"/>
      <c r="V191" s="113"/>
      <c r="W191" s="113"/>
      <c r="X191" s="113"/>
    </row>
    <row r="192" ht="30" hidden="1" customHeight="1" spans="1:24">
      <c r="A192" s="85">
        <v>112</v>
      </c>
      <c r="B192" s="86" t="s">
        <v>402</v>
      </c>
      <c r="C192" s="93" t="s">
        <v>137</v>
      </c>
      <c r="D192" s="127">
        <v>12.67</v>
      </c>
      <c r="E192" s="127"/>
      <c r="F192" s="127">
        <v>12.67</v>
      </c>
      <c r="G192" s="94" t="s">
        <v>403</v>
      </c>
      <c r="H192" s="93" t="s">
        <v>111</v>
      </c>
      <c r="I192" s="93"/>
      <c r="J192" s="93"/>
      <c r="K192" s="112" t="s">
        <v>401</v>
      </c>
      <c r="L192" s="94" t="s">
        <v>66</v>
      </c>
      <c r="M192" s="125"/>
      <c r="N192" s="113"/>
      <c r="O192" s="94"/>
      <c r="P192" s="113"/>
      <c r="Q192" s="113"/>
      <c r="R192" s="113"/>
      <c r="S192" s="113"/>
      <c r="T192" s="113"/>
      <c r="U192" s="113"/>
      <c r="V192" s="113"/>
      <c r="W192" s="113"/>
      <c r="X192" s="113"/>
    </row>
    <row r="193" ht="30" hidden="1" customHeight="1" spans="1:24">
      <c r="A193" s="85">
        <v>113</v>
      </c>
      <c r="B193" s="103" t="s">
        <v>404</v>
      </c>
      <c r="C193" s="85" t="s">
        <v>137</v>
      </c>
      <c r="D193" s="87">
        <v>0.94</v>
      </c>
      <c r="E193" s="87"/>
      <c r="F193" s="87">
        <v>0.94</v>
      </c>
      <c r="G193" s="88" t="s">
        <v>405</v>
      </c>
      <c r="H193" s="88" t="s">
        <v>82</v>
      </c>
      <c r="I193" s="85" t="s">
        <v>406</v>
      </c>
      <c r="J193" s="94" t="s">
        <v>407</v>
      </c>
      <c r="K193" s="112" t="s">
        <v>408</v>
      </c>
      <c r="L193" s="94"/>
      <c r="M193" s="94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</row>
    <row r="194" ht="30" hidden="1" customHeight="1" spans="1:24">
      <c r="A194" s="85">
        <v>114</v>
      </c>
      <c r="B194" s="103" t="s">
        <v>409</v>
      </c>
      <c r="C194" s="85" t="s">
        <v>137</v>
      </c>
      <c r="D194" s="87">
        <v>0.45</v>
      </c>
      <c r="E194" s="87"/>
      <c r="F194" s="87">
        <v>0.45</v>
      </c>
      <c r="G194" s="88" t="s">
        <v>410</v>
      </c>
      <c r="H194" s="88" t="s">
        <v>297</v>
      </c>
      <c r="I194" s="85">
        <v>17</v>
      </c>
      <c r="J194" s="94" t="s">
        <v>411</v>
      </c>
      <c r="K194" s="112" t="s">
        <v>408</v>
      </c>
      <c r="L194" s="94" t="s">
        <v>66</v>
      </c>
      <c r="M194" s="94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</row>
    <row r="195" ht="19.5" hidden="1" customHeight="1" spans="1:24">
      <c r="A195" s="85">
        <v>115</v>
      </c>
      <c r="B195" s="103" t="s">
        <v>412</v>
      </c>
      <c r="C195" s="85" t="s">
        <v>137</v>
      </c>
      <c r="D195" s="87">
        <v>1.01</v>
      </c>
      <c r="E195" s="87"/>
      <c r="F195" s="87">
        <v>1.01</v>
      </c>
      <c r="G195" s="88" t="s">
        <v>413</v>
      </c>
      <c r="H195" s="88" t="s">
        <v>297</v>
      </c>
      <c r="I195" s="85">
        <v>35</v>
      </c>
      <c r="J195" s="94">
        <v>23</v>
      </c>
      <c r="K195" s="112" t="s">
        <v>408</v>
      </c>
      <c r="L195" s="94"/>
      <c r="M195" s="94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</row>
    <row r="196" ht="25.05" customHeight="1" spans="1:24">
      <c r="A196" s="85">
        <v>116</v>
      </c>
      <c r="B196" s="86" t="s">
        <v>414</v>
      </c>
      <c r="C196" s="93" t="s">
        <v>137</v>
      </c>
      <c r="D196" s="127">
        <f>+SUM(D197:D206)</f>
        <v>65</v>
      </c>
      <c r="E196" s="127"/>
      <c r="F196" s="127">
        <f>+SUM(F197:F206)</f>
        <v>65</v>
      </c>
      <c r="G196" s="94" t="s">
        <v>415</v>
      </c>
      <c r="H196" s="93" t="s">
        <v>355</v>
      </c>
      <c r="I196" s="93"/>
      <c r="J196" s="93"/>
      <c r="K196" s="112" t="s">
        <v>401</v>
      </c>
      <c r="L196" s="94" t="s">
        <v>66</v>
      </c>
      <c r="M196" s="125"/>
      <c r="N196" s="113"/>
      <c r="O196" s="94"/>
      <c r="P196" s="116"/>
      <c r="Q196" s="116"/>
      <c r="R196" s="113"/>
      <c r="S196" s="113"/>
      <c r="T196" s="113"/>
      <c r="U196" s="113"/>
      <c r="V196" s="113"/>
      <c r="W196" s="113"/>
      <c r="X196" s="113"/>
    </row>
    <row r="197" s="51" customFormat="1" ht="25.05" customHeight="1" spans="1:24">
      <c r="A197" s="95"/>
      <c r="B197" s="131" t="s">
        <v>103</v>
      </c>
      <c r="C197" s="97" t="s">
        <v>137</v>
      </c>
      <c r="D197" s="134">
        <v>5</v>
      </c>
      <c r="E197" s="134"/>
      <c r="F197" s="134">
        <v>5</v>
      </c>
      <c r="G197" s="100" t="s">
        <v>416</v>
      </c>
      <c r="H197" s="97" t="s">
        <v>105</v>
      </c>
      <c r="I197" s="97"/>
      <c r="J197" s="97"/>
      <c r="K197" s="117"/>
      <c r="L197" s="100"/>
      <c r="M197" s="138"/>
      <c r="N197" s="116"/>
      <c r="O197" s="100"/>
      <c r="P197" s="116"/>
      <c r="Q197" s="116"/>
      <c r="R197" s="116"/>
      <c r="S197" s="116"/>
      <c r="T197" s="116"/>
      <c r="U197" s="116"/>
      <c r="V197" s="116"/>
      <c r="W197" s="116"/>
      <c r="X197" s="116"/>
    </row>
    <row r="198" s="51" customFormat="1" ht="30" hidden="1" customHeight="1" spans="1:24">
      <c r="A198" s="95"/>
      <c r="B198" s="131" t="s">
        <v>74</v>
      </c>
      <c r="C198" s="97" t="s">
        <v>137</v>
      </c>
      <c r="D198" s="134">
        <v>5</v>
      </c>
      <c r="E198" s="134"/>
      <c r="F198" s="134">
        <v>5</v>
      </c>
      <c r="G198" s="100" t="s">
        <v>417</v>
      </c>
      <c r="H198" s="97" t="s">
        <v>76</v>
      </c>
      <c r="I198" s="97"/>
      <c r="J198" s="97"/>
      <c r="K198" s="117"/>
      <c r="L198" s="100"/>
      <c r="M198" s="138"/>
      <c r="N198" s="116"/>
      <c r="O198" s="100"/>
      <c r="P198" s="116"/>
      <c r="Q198" s="116"/>
      <c r="R198" s="116"/>
      <c r="S198" s="116"/>
      <c r="T198" s="116"/>
      <c r="U198" s="116"/>
      <c r="V198" s="116"/>
      <c r="W198" s="116"/>
      <c r="X198" s="116"/>
    </row>
    <row r="199" s="51" customFormat="1" ht="30" hidden="1" customHeight="1" spans="1:24">
      <c r="A199" s="95"/>
      <c r="B199" s="131" t="s">
        <v>166</v>
      </c>
      <c r="C199" s="97" t="s">
        <v>137</v>
      </c>
      <c r="D199" s="134">
        <v>5</v>
      </c>
      <c r="E199" s="134"/>
      <c r="F199" s="134">
        <v>5</v>
      </c>
      <c r="G199" s="100" t="s">
        <v>418</v>
      </c>
      <c r="H199" s="97" t="s">
        <v>168</v>
      </c>
      <c r="I199" s="97"/>
      <c r="J199" s="97"/>
      <c r="K199" s="117"/>
      <c r="L199" s="100"/>
      <c r="M199" s="138"/>
      <c r="N199" s="116"/>
      <c r="O199" s="100"/>
      <c r="P199" s="116"/>
      <c r="Q199" s="116"/>
      <c r="R199" s="116"/>
      <c r="S199" s="116"/>
      <c r="T199" s="116"/>
      <c r="U199" s="116"/>
      <c r="V199" s="116"/>
      <c r="W199" s="116"/>
      <c r="X199" s="116"/>
    </row>
    <row r="200" s="51" customFormat="1" ht="30" hidden="1" customHeight="1" spans="1:24">
      <c r="A200" s="95"/>
      <c r="B200" s="131" t="s">
        <v>68</v>
      </c>
      <c r="C200" s="97" t="s">
        <v>137</v>
      </c>
      <c r="D200" s="134">
        <v>5</v>
      </c>
      <c r="E200" s="134"/>
      <c r="F200" s="134">
        <v>5</v>
      </c>
      <c r="G200" s="100" t="s">
        <v>419</v>
      </c>
      <c r="H200" s="97" t="s">
        <v>70</v>
      </c>
      <c r="I200" s="97"/>
      <c r="J200" s="97"/>
      <c r="K200" s="117"/>
      <c r="L200" s="100"/>
      <c r="M200" s="138"/>
      <c r="N200" s="116"/>
      <c r="O200" s="100"/>
      <c r="P200" s="116"/>
      <c r="Q200" s="116"/>
      <c r="R200" s="116"/>
      <c r="S200" s="116"/>
      <c r="T200" s="116"/>
      <c r="U200" s="116"/>
      <c r="V200" s="116"/>
      <c r="W200" s="116"/>
      <c r="X200" s="116"/>
    </row>
    <row r="201" s="51" customFormat="1" ht="30" hidden="1" customHeight="1" spans="1:24">
      <c r="A201" s="95"/>
      <c r="B201" s="131" t="s">
        <v>71</v>
      </c>
      <c r="C201" s="97" t="s">
        <v>137</v>
      </c>
      <c r="D201" s="134">
        <v>9</v>
      </c>
      <c r="E201" s="134"/>
      <c r="F201" s="134">
        <v>9</v>
      </c>
      <c r="G201" s="100" t="s">
        <v>420</v>
      </c>
      <c r="H201" s="97" t="s">
        <v>73</v>
      </c>
      <c r="I201" s="97"/>
      <c r="J201" s="97"/>
      <c r="K201" s="117"/>
      <c r="L201" s="100"/>
      <c r="M201" s="138"/>
      <c r="N201" s="116"/>
      <c r="O201" s="100"/>
      <c r="P201" s="116"/>
      <c r="Q201" s="116"/>
      <c r="R201" s="116"/>
      <c r="S201" s="116"/>
      <c r="T201" s="116"/>
      <c r="U201" s="116"/>
      <c r="V201" s="116"/>
      <c r="W201" s="116"/>
      <c r="X201" s="116"/>
    </row>
    <row r="202" s="51" customFormat="1" ht="30" hidden="1" customHeight="1" spans="1:24">
      <c r="A202" s="95"/>
      <c r="B202" s="131" t="s">
        <v>189</v>
      </c>
      <c r="C202" s="97" t="s">
        <v>137</v>
      </c>
      <c r="D202" s="134">
        <v>2</v>
      </c>
      <c r="E202" s="134"/>
      <c r="F202" s="134">
        <v>2</v>
      </c>
      <c r="G202" s="100" t="s">
        <v>421</v>
      </c>
      <c r="H202" s="97" t="s">
        <v>56</v>
      </c>
      <c r="I202" s="97"/>
      <c r="J202" s="97"/>
      <c r="K202" s="117"/>
      <c r="L202" s="100"/>
      <c r="M202" s="138"/>
      <c r="N202" s="116"/>
      <c r="O202" s="100"/>
      <c r="P202" s="116"/>
      <c r="Q202" s="116"/>
      <c r="R202" s="116"/>
      <c r="S202" s="116"/>
      <c r="T202" s="116"/>
      <c r="U202" s="116"/>
      <c r="V202" s="116"/>
      <c r="W202" s="116"/>
      <c r="X202" s="116"/>
    </row>
    <row r="203" s="51" customFormat="1" ht="19.95" hidden="1" customHeight="1" spans="1:24">
      <c r="A203" s="95"/>
      <c r="B203" s="131" t="s">
        <v>100</v>
      </c>
      <c r="C203" s="97" t="s">
        <v>137</v>
      </c>
      <c r="D203" s="134">
        <v>9</v>
      </c>
      <c r="E203" s="134"/>
      <c r="F203" s="134">
        <v>9</v>
      </c>
      <c r="G203" s="100" t="s">
        <v>422</v>
      </c>
      <c r="H203" s="97" t="s">
        <v>82</v>
      </c>
      <c r="I203" s="97"/>
      <c r="J203" s="97"/>
      <c r="K203" s="117"/>
      <c r="L203" s="100"/>
      <c r="M203" s="138"/>
      <c r="N203" s="116"/>
      <c r="O203" s="100"/>
      <c r="P203" s="116"/>
      <c r="Q203" s="116"/>
      <c r="R203" s="116"/>
      <c r="S203" s="116"/>
      <c r="T203" s="116"/>
      <c r="U203" s="116"/>
      <c r="V203" s="116"/>
      <c r="W203" s="116"/>
      <c r="X203" s="116"/>
    </row>
    <row r="204" s="51" customFormat="1" ht="30" hidden="1" customHeight="1" spans="1:24">
      <c r="A204" s="95"/>
      <c r="B204" s="131" t="s">
        <v>98</v>
      </c>
      <c r="C204" s="97" t="s">
        <v>137</v>
      </c>
      <c r="D204" s="134">
        <v>10</v>
      </c>
      <c r="E204" s="134"/>
      <c r="F204" s="134">
        <v>10</v>
      </c>
      <c r="G204" s="100" t="s">
        <v>423</v>
      </c>
      <c r="H204" s="97" t="s">
        <v>297</v>
      </c>
      <c r="I204" s="97"/>
      <c r="J204" s="97"/>
      <c r="K204" s="117"/>
      <c r="L204" s="100"/>
      <c r="M204" s="138"/>
      <c r="N204" s="116"/>
      <c r="O204" s="100"/>
      <c r="P204" s="116"/>
      <c r="Q204" s="116"/>
      <c r="R204" s="116"/>
      <c r="S204" s="116"/>
      <c r="T204" s="116"/>
      <c r="U204" s="116"/>
      <c r="V204" s="116"/>
      <c r="W204" s="116"/>
      <c r="X204" s="116"/>
    </row>
    <row r="205" s="51" customFormat="1" ht="30" hidden="1" customHeight="1" spans="1:24">
      <c r="A205" s="95"/>
      <c r="B205" s="131" t="s">
        <v>365</v>
      </c>
      <c r="C205" s="97" t="s">
        <v>137</v>
      </c>
      <c r="D205" s="134">
        <v>5</v>
      </c>
      <c r="E205" s="134"/>
      <c r="F205" s="134">
        <v>5</v>
      </c>
      <c r="G205" s="100" t="s">
        <v>424</v>
      </c>
      <c r="H205" s="97" t="s">
        <v>111</v>
      </c>
      <c r="I205" s="97"/>
      <c r="J205" s="97"/>
      <c r="K205" s="117"/>
      <c r="L205" s="100"/>
      <c r="M205" s="138"/>
      <c r="N205" s="116"/>
      <c r="O205" s="100"/>
      <c r="P205" s="116"/>
      <c r="Q205" s="116"/>
      <c r="R205" s="116"/>
      <c r="S205" s="116"/>
      <c r="T205" s="116"/>
      <c r="U205" s="116"/>
      <c r="V205" s="116"/>
      <c r="W205" s="116"/>
      <c r="X205" s="116"/>
    </row>
    <row r="206" s="51" customFormat="1" ht="30" hidden="1" customHeight="1" spans="1:24">
      <c r="A206" s="95"/>
      <c r="B206" s="131" t="s">
        <v>367</v>
      </c>
      <c r="C206" s="97" t="s">
        <v>137</v>
      </c>
      <c r="D206" s="134">
        <v>10</v>
      </c>
      <c r="E206" s="134"/>
      <c r="F206" s="134">
        <v>10</v>
      </c>
      <c r="G206" s="100" t="s">
        <v>425</v>
      </c>
      <c r="H206" s="97" t="s">
        <v>117</v>
      </c>
      <c r="I206" s="97"/>
      <c r="J206" s="97"/>
      <c r="K206" s="117"/>
      <c r="L206" s="100"/>
      <c r="M206" s="138"/>
      <c r="N206" s="116"/>
      <c r="O206" s="100"/>
      <c r="P206" s="113"/>
      <c r="Q206" s="113"/>
      <c r="R206" s="116"/>
      <c r="S206" s="116"/>
      <c r="T206" s="116"/>
      <c r="U206" s="116"/>
      <c r="V206" s="116"/>
      <c r="W206" s="116"/>
      <c r="X206" s="116"/>
    </row>
    <row r="207" ht="19.05" customHeight="1" spans="1:24">
      <c r="A207" s="89" t="s">
        <v>195</v>
      </c>
      <c r="B207" s="90" t="s">
        <v>426</v>
      </c>
      <c r="C207" s="85"/>
      <c r="D207" s="87"/>
      <c r="E207" s="87"/>
      <c r="F207" s="87"/>
      <c r="G207" s="94"/>
      <c r="H207" s="94"/>
      <c r="I207" s="85"/>
      <c r="J207" s="94"/>
      <c r="K207" s="94"/>
      <c r="L207" s="94"/>
      <c r="M207" s="94"/>
      <c r="N207" s="113"/>
      <c r="O207" s="94"/>
      <c r="P207" s="113"/>
      <c r="Q207" s="113"/>
      <c r="R207" s="113"/>
      <c r="S207" s="113"/>
      <c r="T207" s="113"/>
      <c r="U207" s="113"/>
      <c r="V207" s="113"/>
      <c r="W207" s="113"/>
      <c r="X207" s="113"/>
    </row>
    <row r="208" ht="30" hidden="1" customHeight="1" spans="1:24">
      <c r="A208" s="85">
        <v>117</v>
      </c>
      <c r="B208" s="86" t="s">
        <v>427</v>
      </c>
      <c r="C208" s="135" t="s">
        <v>428</v>
      </c>
      <c r="D208" s="87">
        <f t="shared" ref="D208:D209" si="6">E208+F208</f>
        <v>5.93</v>
      </c>
      <c r="E208" s="87"/>
      <c r="F208" s="87">
        <v>5.93</v>
      </c>
      <c r="G208" s="94" t="s">
        <v>159</v>
      </c>
      <c r="H208" s="88" t="s">
        <v>82</v>
      </c>
      <c r="I208" s="85" t="s">
        <v>429</v>
      </c>
      <c r="J208" s="94" t="s">
        <v>430</v>
      </c>
      <c r="K208" s="112" t="s">
        <v>83</v>
      </c>
      <c r="L208" s="94" t="s">
        <v>112</v>
      </c>
      <c r="M208" s="113"/>
      <c r="N208" s="113"/>
      <c r="O208" s="94"/>
      <c r="P208" s="113"/>
      <c r="Q208" s="113"/>
      <c r="R208" s="113"/>
      <c r="S208" s="113"/>
      <c r="T208" s="113"/>
      <c r="U208" s="113"/>
      <c r="V208" s="113"/>
      <c r="W208" s="113"/>
      <c r="X208" s="113"/>
    </row>
    <row r="209" ht="40.2" hidden="1" customHeight="1" spans="1:24">
      <c r="A209" s="94">
        <v>118</v>
      </c>
      <c r="B209" s="86" t="s">
        <v>431</v>
      </c>
      <c r="C209" s="135" t="s">
        <v>428</v>
      </c>
      <c r="D209" s="87">
        <f t="shared" si="6"/>
        <v>2.87</v>
      </c>
      <c r="E209" s="87"/>
      <c r="F209" s="87">
        <v>2.87</v>
      </c>
      <c r="G209" s="94" t="s">
        <v>432</v>
      </c>
      <c r="H209" s="94" t="s">
        <v>73</v>
      </c>
      <c r="I209" s="85"/>
      <c r="J209" s="94"/>
      <c r="K209" s="112" t="s">
        <v>433</v>
      </c>
      <c r="L209" s="94" t="s">
        <v>112</v>
      </c>
      <c r="M209" s="113"/>
      <c r="N209" s="113"/>
      <c r="O209" s="94"/>
      <c r="P209" s="113"/>
      <c r="Q209" s="113"/>
      <c r="R209" s="113"/>
      <c r="S209" s="113"/>
      <c r="T209" s="113"/>
      <c r="U209" s="113"/>
      <c r="V209" s="113"/>
      <c r="W209" s="113"/>
      <c r="X209" s="113"/>
    </row>
    <row r="210" ht="19.5" hidden="1" customHeight="1" spans="1:24">
      <c r="A210" s="85">
        <v>119</v>
      </c>
      <c r="B210" s="86" t="s">
        <v>434</v>
      </c>
      <c r="C210" s="93" t="s">
        <v>428</v>
      </c>
      <c r="D210" s="124">
        <v>3.83</v>
      </c>
      <c r="E210" s="114"/>
      <c r="F210" s="124">
        <v>3.83</v>
      </c>
      <c r="G210" s="94" t="s">
        <v>435</v>
      </c>
      <c r="H210" s="94" t="s">
        <v>73</v>
      </c>
      <c r="I210" s="94"/>
      <c r="J210" s="94"/>
      <c r="K210" s="112" t="s">
        <v>176</v>
      </c>
      <c r="L210" s="114"/>
      <c r="M210" s="94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</row>
    <row r="211" ht="19.5" hidden="1" customHeight="1" spans="1:24">
      <c r="A211" s="94">
        <v>120</v>
      </c>
      <c r="B211" s="86" t="s">
        <v>436</v>
      </c>
      <c r="C211" s="93" t="s">
        <v>428</v>
      </c>
      <c r="D211" s="124">
        <v>4.35</v>
      </c>
      <c r="E211" s="114"/>
      <c r="F211" s="124">
        <v>4.35</v>
      </c>
      <c r="G211" s="94" t="s">
        <v>437</v>
      </c>
      <c r="H211" s="94" t="s">
        <v>73</v>
      </c>
      <c r="I211" s="94"/>
      <c r="J211" s="94"/>
      <c r="K211" s="112" t="s">
        <v>176</v>
      </c>
      <c r="L211" s="114"/>
      <c r="M211" s="94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</row>
    <row r="212" ht="19.05" customHeight="1" spans="1:24">
      <c r="A212" s="85">
        <v>121</v>
      </c>
      <c r="B212" s="86" t="s">
        <v>438</v>
      </c>
      <c r="C212" s="93" t="s">
        <v>428</v>
      </c>
      <c r="D212" s="124">
        <v>44.08</v>
      </c>
      <c r="E212" s="114"/>
      <c r="F212" s="124">
        <v>44.08</v>
      </c>
      <c r="G212" s="94" t="s">
        <v>439</v>
      </c>
      <c r="H212" s="94" t="s">
        <v>355</v>
      </c>
      <c r="I212" s="94"/>
      <c r="J212" s="94"/>
      <c r="K212" s="112" t="s">
        <v>176</v>
      </c>
      <c r="L212" s="114"/>
      <c r="M212" s="94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</row>
    <row r="213" s="51" customFormat="1" ht="19.5" hidden="1" customHeight="1" spans="1:24">
      <c r="A213" s="100"/>
      <c r="B213" s="96" t="s">
        <v>438</v>
      </c>
      <c r="C213" s="97" t="s">
        <v>428</v>
      </c>
      <c r="D213" s="136">
        <v>5</v>
      </c>
      <c r="E213" s="115"/>
      <c r="F213" s="136">
        <v>5</v>
      </c>
      <c r="G213" s="100" t="s">
        <v>440</v>
      </c>
      <c r="H213" s="100" t="s">
        <v>73</v>
      </c>
      <c r="I213" s="100"/>
      <c r="J213" s="100"/>
      <c r="K213" s="117"/>
      <c r="L213" s="115"/>
      <c r="M213" s="100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</row>
    <row r="214" s="51" customFormat="1" ht="19.5" hidden="1" customHeight="1" spans="1:24">
      <c r="A214" s="100"/>
      <c r="B214" s="96" t="s">
        <v>438</v>
      </c>
      <c r="C214" s="97" t="s">
        <v>428</v>
      </c>
      <c r="D214" s="136">
        <v>10</v>
      </c>
      <c r="E214" s="115"/>
      <c r="F214" s="136">
        <v>10</v>
      </c>
      <c r="G214" s="100" t="s">
        <v>441</v>
      </c>
      <c r="H214" s="100" t="s">
        <v>82</v>
      </c>
      <c r="I214" s="100"/>
      <c r="J214" s="100"/>
      <c r="K214" s="117"/>
      <c r="L214" s="115"/>
      <c r="M214" s="100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</row>
    <row r="215" s="51" customFormat="1" ht="19.5" hidden="1" customHeight="1" spans="1:24">
      <c r="A215" s="100"/>
      <c r="B215" s="96" t="s">
        <v>438</v>
      </c>
      <c r="C215" s="97" t="s">
        <v>428</v>
      </c>
      <c r="D215" s="136">
        <v>10</v>
      </c>
      <c r="E215" s="115"/>
      <c r="F215" s="136">
        <v>10</v>
      </c>
      <c r="G215" s="100" t="s">
        <v>441</v>
      </c>
      <c r="H215" s="100" t="s">
        <v>82</v>
      </c>
      <c r="I215" s="100"/>
      <c r="J215" s="100"/>
      <c r="K215" s="117"/>
      <c r="L215" s="115"/>
      <c r="M215" s="100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</row>
    <row r="216" s="51" customFormat="1" ht="19.5" hidden="1" customHeight="1" spans="1:24">
      <c r="A216" s="100"/>
      <c r="B216" s="96" t="s">
        <v>438</v>
      </c>
      <c r="C216" s="97" t="s">
        <v>428</v>
      </c>
      <c r="D216" s="136">
        <v>7.98</v>
      </c>
      <c r="E216" s="115"/>
      <c r="F216" s="136">
        <v>7.98</v>
      </c>
      <c r="G216" s="100" t="s">
        <v>338</v>
      </c>
      <c r="H216" s="100" t="s">
        <v>111</v>
      </c>
      <c r="I216" s="100"/>
      <c r="J216" s="100"/>
      <c r="K216" s="117"/>
      <c r="L216" s="115"/>
      <c r="M216" s="100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</row>
    <row r="217" s="51" customFormat="1" ht="19.5" hidden="1" customHeight="1" spans="1:24">
      <c r="A217" s="100"/>
      <c r="B217" s="96" t="s">
        <v>438</v>
      </c>
      <c r="C217" s="97" t="s">
        <v>428</v>
      </c>
      <c r="D217" s="136">
        <v>11.1</v>
      </c>
      <c r="E217" s="115"/>
      <c r="F217" s="136">
        <v>11.1</v>
      </c>
      <c r="G217" s="100" t="s">
        <v>203</v>
      </c>
      <c r="H217" s="100" t="s">
        <v>111</v>
      </c>
      <c r="I217" s="100"/>
      <c r="J217" s="100"/>
      <c r="K217" s="117"/>
      <c r="L217" s="115"/>
      <c r="M217" s="100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</row>
    <row r="218" ht="19.05" hidden="1" customHeight="1" spans="1:24">
      <c r="A218" s="89" t="s">
        <v>195</v>
      </c>
      <c r="B218" s="90" t="s">
        <v>442</v>
      </c>
      <c r="C218" s="85"/>
      <c r="D218" s="87"/>
      <c r="E218" s="87"/>
      <c r="F218" s="87"/>
      <c r="G218" s="94"/>
      <c r="H218" s="88"/>
      <c r="I218" s="85"/>
      <c r="J218" s="94"/>
      <c r="K218" s="112"/>
      <c r="L218" s="94"/>
      <c r="M218" s="113"/>
      <c r="N218" s="113"/>
      <c r="O218" s="94"/>
      <c r="P218" s="113"/>
      <c r="Q218" s="113"/>
      <c r="R218" s="113"/>
      <c r="S218" s="113"/>
      <c r="T218" s="113"/>
      <c r="U218" s="113"/>
      <c r="V218" s="113"/>
      <c r="W218" s="113"/>
      <c r="X218" s="113"/>
    </row>
    <row r="219" ht="29.4" hidden="1" customHeight="1" spans="1:24">
      <c r="A219" s="85">
        <v>122</v>
      </c>
      <c r="B219" s="86" t="s">
        <v>443</v>
      </c>
      <c r="C219" s="85" t="s">
        <v>89</v>
      </c>
      <c r="D219" s="87">
        <f>F219</f>
        <v>3.62</v>
      </c>
      <c r="E219" s="87"/>
      <c r="F219" s="87">
        <v>3.62</v>
      </c>
      <c r="G219" s="94" t="s">
        <v>55</v>
      </c>
      <c r="H219" s="94" t="s">
        <v>79</v>
      </c>
      <c r="I219" s="85"/>
      <c r="J219" s="94"/>
      <c r="K219" s="112" t="s">
        <v>83</v>
      </c>
      <c r="L219" s="94" t="s">
        <v>112</v>
      </c>
      <c r="M219" s="113"/>
      <c r="N219" s="113"/>
      <c r="O219" s="94"/>
      <c r="P219" s="113"/>
      <c r="Q219" s="113"/>
      <c r="R219" s="113"/>
      <c r="S219" s="113"/>
      <c r="T219" s="113"/>
      <c r="U219" s="113"/>
      <c r="V219" s="113"/>
      <c r="W219" s="113"/>
      <c r="X219" s="113"/>
    </row>
    <row r="220" ht="30" hidden="1" customHeight="1" spans="1:24">
      <c r="A220" s="85">
        <v>123</v>
      </c>
      <c r="B220" s="86" t="s">
        <v>444</v>
      </c>
      <c r="C220" s="85" t="s">
        <v>89</v>
      </c>
      <c r="D220" s="87">
        <v>14.37</v>
      </c>
      <c r="E220" s="87"/>
      <c r="F220" s="87">
        <v>14.37</v>
      </c>
      <c r="G220" s="94" t="s">
        <v>445</v>
      </c>
      <c r="H220" s="94" t="s">
        <v>79</v>
      </c>
      <c r="I220" s="85"/>
      <c r="J220" s="94"/>
      <c r="K220" s="112" t="s">
        <v>83</v>
      </c>
      <c r="L220" s="94" t="s">
        <v>112</v>
      </c>
      <c r="M220" s="113"/>
      <c r="N220" s="113"/>
      <c r="O220" s="94"/>
      <c r="P220" s="113"/>
      <c r="Q220" s="113"/>
      <c r="R220" s="113"/>
      <c r="S220" s="113"/>
      <c r="T220" s="113"/>
      <c r="U220" s="113"/>
      <c r="V220" s="113"/>
      <c r="W220" s="113"/>
      <c r="X220" s="113"/>
    </row>
    <row r="221" ht="30" hidden="1" customHeight="1" spans="1:24">
      <c r="A221" s="85">
        <v>124</v>
      </c>
      <c r="B221" s="86" t="s">
        <v>446</v>
      </c>
      <c r="C221" s="85" t="s">
        <v>89</v>
      </c>
      <c r="D221" s="87">
        <v>17.03</v>
      </c>
      <c r="E221" s="87"/>
      <c r="F221" s="87">
        <v>17.03</v>
      </c>
      <c r="G221" s="94" t="s">
        <v>447</v>
      </c>
      <c r="H221" s="88" t="s">
        <v>111</v>
      </c>
      <c r="I221" s="85"/>
      <c r="J221" s="94"/>
      <c r="K221" s="112" t="s">
        <v>83</v>
      </c>
      <c r="L221" s="94" t="s">
        <v>112</v>
      </c>
      <c r="M221" s="113"/>
      <c r="N221" s="113"/>
      <c r="O221" s="94"/>
      <c r="P221" s="113"/>
      <c r="Q221" s="113"/>
      <c r="R221" s="113"/>
      <c r="S221" s="113"/>
      <c r="T221" s="113"/>
      <c r="U221" s="113"/>
      <c r="V221" s="113"/>
      <c r="W221" s="113"/>
      <c r="X221" s="113"/>
    </row>
    <row r="222" ht="30" hidden="1" customHeight="1" spans="1:24">
      <c r="A222" s="85">
        <v>125</v>
      </c>
      <c r="B222" s="86" t="s">
        <v>448</v>
      </c>
      <c r="C222" s="85" t="s">
        <v>89</v>
      </c>
      <c r="D222" s="87">
        <v>4.28</v>
      </c>
      <c r="E222" s="87"/>
      <c r="F222" s="87">
        <v>4.28</v>
      </c>
      <c r="G222" s="94" t="s">
        <v>449</v>
      </c>
      <c r="H222" s="94" t="s">
        <v>117</v>
      </c>
      <c r="I222" s="85"/>
      <c r="J222" s="94"/>
      <c r="K222" s="112" t="s">
        <v>83</v>
      </c>
      <c r="L222" s="94" t="s">
        <v>112</v>
      </c>
      <c r="M222" s="113"/>
      <c r="N222" s="113"/>
      <c r="O222" s="94"/>
      <c r="P222" s="113"/>
      <c r="Q222" s="113"/>
      <c r="R222" s="113"/>
      <c r="S222" s="113"/>
      <c r="T222" s="113"/>
      <c r="U222" s="113"/>
      <c r="V222" s="113"/>
      <c r="W222" s="113"/>
      <c r="X222" s="113"/>
    </row>
    <row r="223" ht="30" hidden="1" customHeight="1" spans="1:24">
      <c r="A223" s="85">
        <v>126</v>
      </c>
      <c r="B223" s="86" t="s">
        <v>450</v>
      </c>
      <c r="C223" s="85" t="s">
        <v>89</v>
      </c>
      <c r="D223" s="87">
        <v>14.02</v>
      </c>
      <c r="E223" s="87"/>
      <c r="F223" s="87">
        <v>14.02</v>
      </c>
      <c r="G223" s="94" t="s">
        <v>451</v>
      </c>
      <c r="H223" s="88" t="s">
        <v>82</v>
      </c>
      <c r="I223" s="85"/>
      <c r="J223" s="94"/>
      <c r="K223" s="112" t="s">
        <v>83</v>
      </c>
      <c r="L223" s="94" t="s">
        <v>112</v>
      </c>
      <c r="M223" s="113"/>
      <c r="N223" s="113"/>
      <c r="O223" s="94"/>
      <c r="P223" s="113"/>
      <c r="Q223" s="113"/>
      <c r="R223" s="113"/>
      <c r="S223" s="113"/>
      <c r="T223" s="113"/>
      <c r="U223" s="113"/>
      <c r="V223" s="113"/>
      <c r="W223" s="113"/>
      <c r="X223" s="113"/>
    </row>
    <row r="224" ht="19.05" customHeight="1" spans="1:24">
      <c r="A224" s="89" t="s">
        <v>195</v>
      </c>
      <c r="B224" s="90" t="s">
        <v>130</v>
      </c>
      <c r="C224" s="85"/>
      <c r="D224" s="87"/>
      <c r="E224" s="87"/>
      <c r="F224" s="87"/>
      <c r="G224" s="94"/>
      <c r="H224" s="94"/>
      <c r="I224" s="85"/>
      <c r="J224" s="94"/>
      <c r="K224" s="112"/>
      <c r="L224" s="94"/>
      <c r="M224" s="113"/>
      <c r="N224" s="113"/>
      <c r="O224" s="94"/>
      <c r="P224" s="113"/>
      <c r="Q224" s="113"/>
      <c r="R224" s="113"/>
      <c r="S224" s="113"/>
      <c r="T224" s="113"/>
      <c r="U224" s="113"/>
      <c r="V224" s="113"/>
      <c r="W224" s="113"/>
      <c r="X224" s="113"/>
    </row>
    <row r="225" ht="30" hidden="1" customHeight="1" spans="1:24">
      <c r="A225" s="85">
        <v>127</v>
      </c>
      <c r="B225" s="86" t="s">
        <v>452</v>
      </c>
      <c r="C225" s="85" t="s">
        <v>131</v>
      </c>
      <c r="D225" s="87">
        <f>E225+F225</f>
        <v>13.15</v>
      </c>
      <c r="E225" s="87"/>
      <c r="F225" s="87">
        <f>12.47+0.68</f>
        <v>13.15</v>
      </c>
      <c r="G225" s="94" t="s">
        <v>453</v>
      </c>
      <c r="H225" s="88" t="s">
        <v>76</v>
      </c>
      <c r="I225" s="85"/>
      <c r="J225" s="94"/>
      <c r="K225" s="112" t="s">
        <v>83</v>
      </c>
      <c r="L225" s="94" t="s">
        <v>112</v>
      </c>
      <c r="M225" s="113"/>
      <c r="N225" s="113"/>
      <c r="O225" s="94"/>
      <c r="P225" s="113"/>
      <c r="Q225" s="113"/>
      <c r="R225" s="113"/>
      <c r="S225" s="113"/>
      <c r="T225" s="113"/>
      <c r="U225" s="113"/>
      <c r="V225" s="113"/>
      <c r="W225" s="113"/>
      <c r="X225" s="113"/>
    </row>
    <row r="226" ht="30" hidden="1" customHeight="1" spans="1:24">
      <c r="A226" s="85">
        <v>128</v>
      </c>
      <c r="B226" s="86" t="s">
        <v>454</v>
      </c>
      <c r="C226" s="85" t="s">
        <v>131</v>
      </c>
      <c r="D226" s="87">
        <v>0.66</v>
      </c>
      <c r="E226" s="87"/>
      <c r="F226" s="87">
        <v>0.66</v>
      </c>
      <c r="G226" s="94" t="s">
        <v>190</v>
      </c>
      <c r="H226" s="88" t="s">
        <v>76</v>
      </c>
      <c r="I226" s="85">
        <v>31</v>
      </c>
      <c r="J226" s="94">
        <v>999</v>
      </c>
      <c r="K226" s="112" t="s">
        <v>83</v>
      </c>
      <c r="L226" s="94" t="s">
        <v>66</v>
      </c>
      <c r="M226" s="113"/>
      <c r="N226" s="113"/>
      <c r="O226" s="94"/>
      <c r="P226" s="113"/>
      <c r="Q226" s="113"/>
      <c r="R226" s="113"/>
      <c r="S226" s="113"/>
      <c r="T226" s="113"/>
      <c r="U226" s="113"/>
      <c r="V226" s="113"/>
      <c r="W226" s="113"/>
      <c r="X226" s="113"/>
    </row>
    <row r="227" ht="30" hidden="1" customHeight="1" spans="1:24">
      <c r="A227" s="85">
        <v>129</v>
      </c>
      <c r="B227" s="86" t="s">
        <v>455</v>
      </c>
      <c r="C227" s="85" t="s">
        <v>131</v>
      </c>
      <c r="D227" s="87">
        <v>9.8</v>
      </c>
      <c r="E227" s="87"/>
      <c r="F227" s="87">
        <v>9.8</v>
      </c>
      <c r="G227" s="94" t="s">
        <v>159</v>
      </c>
      <c r="H227" s="94" t="s">
        <v>73</v>
      </c>
      <c r="I227" s="85">
        <v>16</v>
      </c>
      <c r="J227" s="94"/>
      <c r="K227" s="112" t="s">
        <v>456</v>
      </c>
      <c r="L227" s="94" t="s">
        <v>66</v>
      </c>
      <c r="M227" s="113"/>
      <c r="N227" s="113"/>
      <c r="O227" s="94"/>
      <c r="P227" s="113"/>
      <c r="Q227" s="113"/>
      <c r="R227" s="113"/>
      <c r="S227" s="113"/>
      <c r="T227" s="113"/>
      <c r="U227" s="113"/>
      <c r="V227" s="113"/>
      <c r="W227" s="113"/>
      <c r="X227" s="113"/>
    </row>
    <row r="228" ht="84" spans="1:24">
      <c r="A228" s="85">
        <v>130</v>
      </c>
      <c r="B228" s="86" t="s">
        <v>457</v>
      </c>
      <c r="C228" s="85" t="s">
        <v>458</v>
      </c>
      <c r="D228" s="87">
        <v>75.44</v>
      </c>
      <c r="E228" s="87"/>
      <c r="F228" s="87">
        <v>75.44</v>
      </c>
      <c r="G228" s="94" t="s">
        <v>459</v>
      </c>
      <c r="H228" s="94" t="s">
        <v>105</v>
      </c>
      <c r="I228" s="94"/>
      <c r="J228" s="94"/>
      <c r="K228" s="112" t="s">
        <v>460</v>
      </c>
      <c r="L228" s="94" t="s">
        <v>66</v>
      </c>
      <c r="M228" s="113"/>
      <c r="N228" s="113"/>
      <c r="O228" s="94"/>
      <c r="P228" s="113"/>
      <c r="Q228" s="113"/>
      <c r="R228" s="113"/>
      <c r="S228" s="113"/>
      <c r="T228" s="113"/>
      <c r="U228" s="113"/>
      <c r="V228" s="113"/>
      <c r="W228" s="113"/>
      <c r="X228" s="113"/>
    </row>
    <row r="229" ht="30" hidden="1" customHeight="1" spans="1:24">
      <c r="A229" s="85">
        <v>131</v>
      </c>
      <c r="B229" s="86" t="s">
        <v>461</v>
      </c>
      <c r="C229" s="85" t="s">
        <v>131</v>
      </c>
      <c r="D229" s="87">
        <v>0.07</v>
      </c>
      <c r="E229" s="87"/>
      <c r="F229" s="87">
        <v>0.07</v>
      </c>
      <c r="G229" s="94" t="s">
        <v>270</v>
      </c>
      <c r="H229" s="88" t="s">
        <v>76</v>
      </c>
      <c r="I229" s="85"/>
      <c r="J229" s="94"/>
      <c r="K229" s="112" t="s">
        <v>462</v>
      </c>
      <c r="L229" s="94" t="s">
        <v>112</v>
      </c>
      <c r="M229" s="113"/>
      <c r="N229" s="113"/>
      <c r="O229" s="94"/>
      <c r="P229" s="113"/>
      <c r="Q229" s="113"/>
      <c r="R229" s="113"/>
      <c r="S229" s="113"/>
      <c r="T229" s="113"/>
      <c r="U229" s="113"/>
      <c r="V229" s="113"/>
      <c r="W229" s="113"/>
      <c r="X229" s="113"/>
    </row>
    <row r="230" ht="30" hidden="1" customHeight="1" spans="1:24">
      <c r="A230" s="85">
        <v>132</v>
      </c>
      <c r="B230" s="86" t="s">
        <v>463</v>
      </c>
      <c r="C230" s="85" t="s">
        <v>131</v>
      </c>
      <c r="D230" s="87">
        <v>42.58</v>
      </c>
      <c r="E230" s="87"/>
      <c r="F230" s="87">
        <v>42.58</v>
      </c>
      <c r="G230" s="88" t="s">
        <v>464</v>
      </c>
      <c r="H230" s="88" t="s">
        <v>56</v>
      </c>
      <c r="I230" s="85"/>
      <c r="J230" s="94"/>
      <c r="K230" s="112" t="s">
        <v>83</v>
      </c>
      <c r="L230" s="94" t="s">
        <v>112</v>
      </c>
      <c r="M230" s="113"/>
      <c r="N230" s="113"/>
      <c r="O230" s="94"/>
      <c r="P230" s="113"/>
      <c r="Q230" s="113"/>
      <c r="R230" s="113"/>
      <c r="S230" s="113"/>
      <c r="T230" s="113"/>
      <c r="U230" s="113"/>
      <c r="V230" s="113"/>
      <c r="W230" s="113"/>
      <c r="X230" s="113"/>
    </row>
    <row r="231" ht="30" hidden="1" customHeight="1" spans="1:24">
      <c r="A231" s="85">
        <v>133</v>
      </c>
      <c r="B231" s="86" t="s">
        <v>465</v>
      </c>
      <c r="C231" s="85" t="s">
        <v>131</v>
      </c>
      <c r="D231" s="87">
        <v>36.45</v>
      </c>
      <c r="E231" s="87"/>
      <c r="F231" s="87">
        <v>36.45</v>
      </c>
      <c r="G231" s="94" t="s">
        <v>466</v>
      </c>
      <c r="H231" s="94" t="s">
        <v>73</v>
      </c>
      <c r="I231" s="85"/>
      <c r="J231" s="94"/>
      <c r="K231" s="112" t="s">
        <v>83</v>
      </c>
      <c r="L231" s="94" t="s">
        <v>112</v>
      </c>
      <c r="M231" s="113"/>
      <c r="N231" s="113"/>
      <c r="O231" s="94"/>
      <c r="P231" s="113"/>
      <c r="Q231" s="113"/>
      <c r="R231" s="113"/>
      <c r="S231" s="113"/>
      <c r="T231" s="113"/>
      <c r="U231" s="113"/>
      <c r="V231" s="113"/>
      <c r="W231" s="113"/>
      <c r="X231" s="113"/>
    </row>
    <row r="232" ht="39.9" hidden="1" customHeight="1" spans="1:24">
      <c r="A232" s="85">
        <v>134</v>
      </c>
      <c r="B232" s="86" t="s">
        <v>467</v>
      </c>
      <c r="C232" s="85" t="s">
        <v>131</v>
      </c>
      <c r="D232" s="87">
        <v>34.97</v>
      </c>
      <c r="E232" s="87"/>
      <c r="F232" s="87">
        <v>34.97</v>
      </c>
      <c r="G232" s="94" t="s">
        <v>468</v>
      </c>
      <c r="H232" s="128" t="s">
        <v>168</v>
      </c>
      <c r="I232" s="85"/>
      <c r="J232" s="94"/>
      <c r="K232" s="112" t="s">
        <v>83</v>
      </c>
      <c r="L232" s="94" t="s">
        <v>112</v>
      </c>
      <c r="M232" s="113"/>
      <c r="N232" s="113"/>
      <c r="O232" s="94"/>
      <c r="P232" s="113"/>
      <c r="Q232" s="113"/>
      <c r="R232" s="113"/>
      <c r="S232" s="113"/>
      <c r="T232" s="113"/>
      <c r="U232" s="113"/>
      <c r="V232" s="113"/>
      <c r="W232" s="113"/>
      <c r="X232" s="113"/>
    </row>
    <row r="233" ht="40.2" hidden="1" customHeight="1" spans="1:24">
      <c r="A233" s="85">
        <v>135</v>
      </c>
      <c r="B233" s="86" t="s">
        <v>469</v>
      </c>
      <c r="C233" s="85" t="s">
        <v>131</v>
      </c>
      <c r="D233" s="87">
        <v>26.54</v>
      </c>
      <c r="E233" s="87"/>
      <c r="F233" s="87">
        <v>26.54</v>
      </c>
      <c r="G233" s="94" t="s">
        <v>470</v>
      </c>
      <c r="H233" s="88" t="s">
        <v>76</v>
      </c>
      <c r="I233" s="85"/>
      <c r="J233" s="94"/>
      <c r="K233" s="112" t="s">
        <v>83</v>
      </c>
      <c r="L233" s="94" t="s">
        <v>112</v>
      </c>
      <c r="M233" s="113"/>
      <c r="N233" s="113"/>
      <c r="O233" s="94"/>
      <c r="P233" s="113"/>
      <c r="Q233" s="113"/>
      <c r="R233" s="113"/>
      <c r="S233" s="113"/>
      <c r="T233" s="113"/>
      <c r="U233" s="113"/>
      <c r="V233" s="113"/>
      <c r="W233" s="113"/>
      <c r="X233" s="113"/>
    </row>
    <row r="234" ht="39.9" hidden="1" customHeight="1" spans="1:24">
      <c r="A234" s="85">
        <v>136</v>
      </c>
      <c r="B234" s="86" t="s">
        <v>471</v>
      </c>
      <c r="C234" s="85" t="s">
        <v>131</v>
      </c>
      <c r="D234" s="87">
        <v>43.3</v>
      </c>
      <c r="E234" s="87"/>
      <c r="F234" s="87">
        <v>43.3</v>
      </c>
      <c r="G234" s="94" t="s">
        <v>472</v>
      </c>
      <c r="H234" s="94" t="s">
        <v>70</v>
      </c>
      <c r="I234" s="85"/>
      <c r="J234" s="94"/>
      <c r="K234" s="112" t="s">
        <v>83</v>
      </c>
      <c r="L234" s="94" t="s">
        <v>112</v>
      </c>
      <c r="M234" s="113"/>
      <c r="N234" s="113"/>
      <c r="O234" s="94"/>
      <c r="P234" s="113"/>
      <c r="Q234" s="113"/>
      <c r="R234" s="113"/>
      <c r="S234" s="113"/>
      <c r="T234" s="113"/>
      <c r="U234" s="113"/>
      <c r="V234" s="113"/>
      <c r="W234" s="113"/>
      <c r="X234" s="113"/>
    </row>
    <row r="235" ht="25.05" customHeight="1" spans="1:24">
      <c r="A235" s="85">
        <v>137</v>
      </c>
      <c r="B235" s="86" t="s">
        <v>473</v>
      </c>
      <c r="C235" s="85" t="s">
        <v>131</v>
      </c>
      <c r="D235" s="87">
        <v>39.88</v>
      </c>
      <c r="E235" s="87"/>
      <c r="F235" s="87">
        <v>39.88</v>
      </c>
      <c r="G235" s="94" t="s">
        <v>474</v>
      </c>
      <c r="H235" s="94" t="s">
        <v>105</v>
      </c>
      <c r="I235" s="85"/>
      <c r="J235" s="94"/>
      <c r="K235" s="112" t="s">
        <v>83</v>
      </c>
      <c r="L235" s="94" t="s">
        <v>112</v>
      </c>
      <c r="M235" s="113"/>
      <c r="N235" s="113"/>
      <c r="O235" s="94"/>
      <c r="P235" s="113"/>
      <c r="Q235" s="113"/>
      <c r="R235" s="113"/>
      <c r="S235" s="113"/>
      <c r="T235" s="113"/>
      <c r="U235" s="113"/>
      <c r="V235" s="113"/>
      <c r="W235" s="113"/>
      <c r="X235" s="113"/>
    </row>
    <row r="236" ht="25.05" customHeight="1" spans="1:24">
      <c r="A236" s="85">
        <v>138</v>
      </c>
      <c r="B236" s="86" t="s">
        <v>475</v>
      </c>
      <c r="C236" s="85" t="s">
        <v>131</v>
      </c>
      <c r="D236" s="87">
        <v>50</v>
      </c>
      <c r="E236" s="87"/>
      <c r="F236" s="87">
        <v>50</v>
      </c>
      <c r="G236" s="94" t="s">
        <v>476</v>
      </c>
      <c r="H236" s="94" t="s">
        <v>477</v>
      </c>
      <c r="I236" s="85"/>
      <c r="J236" s="94"/>
      <c r="K236" s="112" t="s">
        <v>462</v>
      </c>
      <c r="L236" s="94" t="s">
        <v>112</v>
      </c>
      <c r="M236" s="113"/>
      <c r="N236" s="113"/>
      <c r="O236" s="94"/>
      <c r="P236" s="116"/>
      <c r="Q236" s="116"/>
      <c r="R236" s="113"/>
      <c r="S236" s="113"/>
      <c r="T236" s="113"/>
      <c r="U236" s="113"/>
      <c r="V236" s="113"/>
      <c r="W236" s="113"/>
      <c r="X236" s="113"/>
    </row>
    <row r="237" s="51" customFormat="1" ht="29.55" hidden="1" customHeight="1" spans="1:24">
      <c r="A237" s="95"/>
      <c r="B237" s="96" t="s">
        <v>189</v>
      </c>
      <c r="C237" s="95" t="s">
        <v>131</v>
      </c>
      <c r="D237" s="98">
        <v>8</v>
      </c>
      <c r="E237" s="98"/>
      <c r="F237" s="98">
        <v>8</v>
      </c>
      <c r="G237" s="100" t="s">
        <v>478</v>
      </c>
      <c r="H237" s="100" t="s">
        <v>56</v>
      </c>
      <c r="I237" s="95"/>
      <c r="J237" s="100"/>
      <c r="K237" s="117"/>
      <c r="L237" s="100"/>
      <c r="M237" s="116"/>
      <c r="N237" s="116"/>
      <c r="O237" s="100"/>
      <c r="P237" s="116"/>
      <c r="Q237" s="116"/>
      <c r="R237" s="116"/>
      <c r="S237" s="116"/>
      <c r="T237" s="116"/>
      <c r="U237" s="116"/>
      <c r="V237" s="116"/>
      <c r="W237" s="116"/>
      <c r="X237" s="116"/>
    </row>
    <row r="238" s="51" customFormat="1" ht="29.55" hidden="1" customHeight="1" spans="1:24">
      <c r="A238" s="95"/>
      <c r="B238" s="96" t="s">
        <v>71</v>
      </c>
      <c r="C238" s="95" t="s">
        <v>131</v>
      </c>
      <c r="D238" s="98">
        <v>8.5</v>
      </c>
      <c r="E238" s="98"/>
      <c r="F238" s="98">
        <v>8.5</v>
      </c>
      <c r="G238" s="100" t="s">
        <v>479</v>
      </c>
      <c r="H238" s="100" t="s">
        <v>73</v>
      </c>
      <c r="I238" s="95"/>
      <c r="J238" s="100"/>
      <c r="K238" s="117"/>
      <c r="L238" s="100"/>
      <c r="M238" s="116"/>
      <c r="N238" s="116"/>
      <c r="O238" s="100"/>
      <c r="P238" s="116"/>
      <c r="Q238" s="116"/>
      <c r="R238" s="116"/>
      <c r="S238" s="116"/>
      <c r="T238" s="116"/>
      <c r="U238" s="116"/>
      <c r="V238" s="116"/>
      <c r="W238" s="116"/>
      <c r="X238" s="116"/>
    </row>
    <row r="239" s="51" customFormat="1" ht="29.55" hidden="1" customHeight="1" spans="1:24">
      <c r="A239" s="95"/>
      <c r="B239" s="96" t="s">
        <v>166</v>
      </c>
      <c r="C239" s="95" t="s">
        <v>131</v>
      </c>
      <c r="D239" s="98">
        <v>8.5</v>
      </c>
      <c r="E239" s="98"/>
      <c r="F239" s="98">
        <v>8.5</v>
      </c>
      <c r="G239" s="100" t="s">
        <v>480</v>
      </c>
      <c r="H239" s="100" t="s">
        <v>168</v>
      </c>
      <c r="I239" s="95"/>
      <c r="J239" s="100"/>
      <c r="K239" s="117"/>
      <c r="L239" s="100"/>
      <c r="M239" s="116"/>
      <c r="N239" s="116"/>
      <c r="O239" s="100"/>
      <c r="P239" s="116"/>
      <c r="Q239" s="116"/>
      <c r="R239" s="116"/>
      <c r="S239" s="116"/>
      <c r="T239" s="116"/>
      <c r="U239" s="116"/>
      <c r="V239" s="116"/>
      <c r="W239" s="116"/>
      <c r="X239" s="116"/>
    </row>
    <row r="240" s="51" customFormat="1" ht="29.55" hidden="1" customHeight="1" spans="1:24">
      <c r="A240" s="95"/>
      <c r="B240" s="96" t="s">
        <v>74</v>
      </c>
      <c r="C240" s="95" t="s">
        <v>131</v>
      </c>
      <c r="D240" s="98">
        <v>8.5</v>
      </c>
      <c r="E240" s="98"/>
      <c r="F240" s="98">
        <v>8.5</v>
      </c>
      <c r="G240" s="100" t="s">
        <v>481</v>
      </c>
      <c r="H240" s="100" t="s">
        <v>76</v>
      </c>
      <c r="I240" s="95"/>
      <c r="J240" s="100"/>
      <c r="K240" s="117"/>
      <c r="L240" s="100"/>
      <c r="M240" s="116"/>
      <c r="N240" s="116"/>
      <c r="O240" s="100"/>
      <c r="P240" s="116"/>
      <c r="Q240" s="116"/>
      <c r="R240" s="116"/>
      <c r="S240" s="116"/>
      <c r="T240" s="116"/>
      <c r="U240" s="116"/>
      <c r="V240" s="116"/>
      <c r="W240" s="116"/>
      <c r="X240" s="116"/>
    </row>
    <row r="241" s="51" customFormat="1" ht="29.55" hidden="1" customHeight="1" spans="1:24">
      <c r="A241" s="95"/>
      <c r="B241" s="96" t="s">
        <v>68</v>
      </c>
      <c r="C241" s="95" t="s">
        <v>131</v>
      </c>
      <c r="D241" s="98">
        <v>8.5</v>
      </c>
      <c r="E241" s="98"/>
      <c r="F241" s="98">
        <v>8.5</v>
      </c>
      <c r="G241" s="100" t="s">
        <v>482</v>
      </c>
      <c r="H241" s="100" t="s">
        <v>70</v>
      </c>
      <c r="I241" s="95"/>
      <c r="J241" s="100"/>
      <c r="K241" s="117"/>
      <c r="L241" s="100"/>
      <c r="M241" s="116"/>
      <c r="N241" s="116"/>
      <c r="O241" s="100"/>
      <c r="P241" s="116"/>
      <c r="Q241" s="116"/>
      <c r="R241" s="116"/>
      <c r="S241" s="116"/>
      <c r="T241" s="116"/>
      <c r="U241" s="116"/>
      <c r="V241" s="116"/>
      <c r="W241" s="116"/>
      <c r="X241" s="116"/>
    </row>
    <row r="242" s="51" customFormat="1" ht="25.05" customHeight="1" spans="1:24">
      <c r="A242" s="95"/>
      <c r="B242" s="96" t="s">
        <v>103</v>
      </c>
      <c r="C242" s="95" t="s">
        <v>131</v>
      </c>
      <c r="D242" s="98">
        <v>8</v>
      </c>
      <c r="E242" s="98"/>
      <c r="F242" s="98">
        <v>8</v>
      </c>
      <c r="G242" s="100" t="s">
        <v>483</v>
      </c>
      <c r="H242" s="100" t="s">
        <v>105</v>
      </c>
      <c r="I242" s="95"/>
      <c r="J242" s="100"/>
      <c r="K242" s="117"/>
      <c r="L242" s="100"/>
      <c r="M242" s="116"/>
      <c r="N242" s="116"/>
      <c r="O242" s="100"/>
      <c r="P242" s="113"/>
      <c r="Q242" s="113"/>
      <c r="R242" s="116"/>
      <c r="S242" s="116"/>
      <c r="T242" s="116"/>
      <c r="U242" s="116"/>
      <c r="V242" s="116"/>
      <c r="W242" s="116"/>
      <c r="X242" s="116"/>
    </row>
    <row r="243" ht="18.9" hidden="1" customHeight="1" spans="1:24">
      <c r="A243" s="89" t="s">
        <v>195</v>
      </c>
      <c r="B243" s="90" t="s">
        <v>484</v>
      </c>
      <c r="C243" s="85"/>
      <c r="D243" s="87"/>
      <c r="E243" s="87"/>
      <c r="F243" s="87"/>
      <c r="G243" s="88"/>
      <c r="H243" s="88"/>
      <c r="I243" s="85"/>
      <c r="J243" s="94"/>
      <c r="K243" s="112"/>
      <c r="L243" s="94"/>
      <c r="M243" s="113"/>
      <c r="N243" s="113"/>
      <c r="O243" s="94"/>
      <c r="P243" s="113"/>
      <c r="Q243" s="113"/>
      <c r="R243" s="113"/>
      <c r="S243" s="113"/>
      <c r="T243" s="113"/>
      <c r="U243" s="113"/>
      <c r="V243" s="113"/>
      <c r="W243" s="113"/>
      <c r="X243" s="113"/>
    </row>
    <row r="244" ht="30" hidden="1" customHeight="1" spans="1:24">
      <c r="A244" s="85">
        <v>139</v>
      </c>
      <c r="B244" s="86" t="s">
        <v>485</v>
      </c>
      <c r="C244" s="85" t="s">
        <v>486</v>
      </c>
      <c r="D244" s="87">
        <f>E244+F244</f>
        <v>3</v>
      </c>
      <c r="E244" s="87"/>
      <c r="F244" s="127">
        <v>3</v>
      </c>
      <c r="G244" s="128" t="s">
        <v>487</v>
      </c>
      <c r="H244" s="88" t="s">
        <v>82</v>
      </c>
      <c r="I244" s="85">
        <v>20</v>
      </c>
      <c r="J244" s="94"/>
      <c r="K244" s="112" t="s">
        <v>83</v>
      </c>
      <c r="L244" s="94" t="s">
        <v>112</v>
      </c>
      <c r="M244" s="113"/>
      <c r="N244" s="113"/>
      <c r="O244" s="94"/>
      <c r="P244" s="113"/>
      <c r="Q244" s="113"/>
      <c r="R244" s="113"/>
      <c r="S244" s="113"/>
      <c r="T244" s="113"/>
      <c r="U244" s="113"/>
      <c r="V244" s="113"/>
      <c r="W244" s="113"/>
      <c r="X244" s="113"/>
    </row>
    <row r="245" ht="30" hidden="1" customHeight="1" spans="1:24">
      <c r="A245" s="85">
        <v>140</v>
      </c>
      <c r="B245" s="86" t="s">
        <v>488</v>
      </c>
      <c r="C245" s="85" t="s">
        <v>486</v>
      </c>
      <c r="D245" s="87">
        <f>E245+F245</f>
        <v>2.5</v>
      </c>
      <c r="E245" s="87"/>
      <c r="F245" s="87">
        <v>2.5</v>
      </c>
      <c r="G245" s="94" t="s">
        <v>159</v>
      </c>
      <c r="H245" s="94" t="s">
        <v>73</v>
      </c>
      <c r="I245" s="85"/>
      <c r="J245" s="94"/>
      <c r="K245" s="112" t="s">
        <v>83</v>
      </c>
      <c r="L245" s="94" t="s">
        <v>112</v>
      </c>
      <c r="M245" s="113">
        <v>2017</v>
      </c>
      <c r="N245" s="113"/>
      <c r="O245" s="94"/>
      <c r="P245" s="113"/>
      <c r="Q245" s="113"/>
      <c r="R245" s="113"/>
      <c r="S245" s="113"/>
      <c r="T245" s="113"/>
      <c r="U245" s="113"/>
      <c r="V245" s="113"/>
      <c r="W245" s="113"/>
      <c r="X245" s="113"/>
    </row>
    <row r="246" ht="36" hidden="1" spans="1:24">
      <c r="A246" s="85">
        <v>141</v>
      </c>
      <c r="B246" s="86" t="s">
        <v>489</v>
      </c>
      <c r="C246" s="85" t="s">
        <v>486</v>
      </c>
      <c r="D246" s="87">
        <v>0.96</v>
      </c>
      <c r="E246" s="87"/>
      <c r="F246" s="87">
        <v>0.96</v>
      </c>
      <c r="G246" s="94" t="s">
        <v>190</v>
      </c>
      <c r="H246" s="94" t="s">
        <v>297</v>
      </c>
      <c r="I246" s="85">
        <v>24</v>
      </c>
      <c r="J246" s="94">
        <v>255</v>
      </c>
      <c r="K246" s="112" t="s">
        <v>490</v>
      </c>
      <c r="L246" s="94" t="s">
        <v>66</v>
      </c>
      <c r="M246" s="113"/>
      <c r="N246" s="113"/>
      <c r="O246" s="94"/>
      <c r="P246" s="113"/>
      <c r="Q246" s="113"/>
      <c r="R246" s="113"/>
      <c r="S246" s="113"/>
      <c r="T246" s="113"/>
      <c r="U246" s="113"/>
      <c r="V246" s="113"/>
      <c r="W246" s="113"/>
      <c r="X246" s="113"/>
    </row>
    <row r="247" ht="36" hidden="1" spans="1:24">
      <c r="A247" s="85">
        <v>142</v>
      </c>
      <c r="B247" s="86" t="s">
        <v>491</v>
      </c>
      <c r="C247" s="85" t="s">
        <v>492</v>
      </c>
      <c r="D247" s="87">
        <v>1.53</v>
      </c>
      <c r="E247" s="87"/>
      <c r="F247" s="87">
        <v>1.53</v>
      </c>
      <c r="G247" s="94" t="s">
        <v>190</v>
      </c>
      <c r="H247" s="94" t="s">
        <v>297</v>
      </c>
      <c r="I247" s="85">
        <v>23</v>
      </c>
      <c r="J247" s="94" t="s">
        <v>493</v>
      </c>
      <c r="K247" s="112" t="s">
        <v>211</v>
      </c>
      <c r="L247" s="94" t="s">
        <v>66</v>
      </c>
      <c r="M247" s="113"/>
      <c r="N247" s="113"/>
      <c r="O247" s="94"/>
      <c r="P247" s="113"/>
      <c r="Q247" s="113"/>
      <c r="R247" s="113"/>
      <c r="S247" s="113"/>
      <c r="T247" s="113"/>
      <c r="U247" s="113"/>
      <c r="V247" s="113"/>
      <c r="W247" s="113"/>
      <c r="X247" s="113"/>
    </row>
    <row r="248" ht="30" hidden="1" customHeight="1" spans="1:24">
      <c r="A248" s="85">
        <v>143</v>
      </c>
      <c r="B248" s="86" t="s">
        <v>494</v>
      </c>
      <c r="C248" s="85" t="s">
        <v>486</v>
      </c>
      <c r="D248" s="87">
        <v>2.74</v>
      </c>
      <c r="E248" s="87"/>
      <c r="F248" s="87">
        <v>2.74</v>
      </c>
      <c r="G248" s="94" t="s">
        <v>159</v>
      </c>
      <c r="H248" s="94" t="s">
        <v>111</v>
      </c>
      <c r="I248" s="85" t="s">
        <v>495</v>
      </c>
      <c r="J248" s="94" t="s">
        <v>496</v>
      </c>
      <c r="K248" s="112" t="s">
        <v>497</v>
      </c>
      <c r="L248" s="94" t="s">
        <v>66</v>
      </c>
      <c r="M248" s="113"/>
      <c r="N248" s="113"/>
      <c r="O248" s="94"/>
      <c r="P248" s="113"/>
      <c r="Q248" s="113"/>
      <c r="R248" s="113"/>
      <c r="S248" s="113"/>
      <c r="T248" s="113"/>
      <c r="U248" s="113"/>
      <c r="V248" s="113"/>
      <c r="W248" s="113"/>
      <c r="X248" s="113"/>
    </row>
    <row r="249" ht="19.5" hidden="1" customHeight="1" spans="1:24">
      <c r="A249" s="85">
        <v>144</v>
      </c>
      <c r="B249" s="103" t="s">
        <v>498</v>
      </c>
      <c r="C249" s="85" t="s">
        <v>486</v>
      </c>
      <c r="D249" s="87">
        <v>5.68</v>
      </c>
      <c r="E249" s="87"/>
      <c r="F249" s="87">
        <v>5.68</v>
      </c>
      <c r="G249" s="88" t="s">
        <v>55</v>
      </c>
      <c r="H249" s="88" t="s">
        <v>297</v>
      </c>
      <c r="I249" s="85" t="s">
        <v>499</v>
      </c>
      <c r="J249" s="94"/>
      <c r="K249" s="112" t="s">
        <v>408</v>
      </c>
      <c r="L249" s="94"/>
      <c r="M249" s="94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</row>
    <row r="250" ht="19.05" customHeight="1" spans="1:24">
      <c r="A250" s="89" t="s">
        <v>195</v>
      </c>
      <c r="B250" s="90" t="s">
        <v>500</v>
      </c>
      <c r="C250" s="85"/>
      <c r="D250" s="87"/>
      <c r="E250" s="87"/>
      <c r="F250" s="87"/>
      <c r="G250" s="94"/>
      <c r="H250" s="94"/>
      <c r="I250" s="85"/>
      <c r="J250" s="94"/>
      <c r="K250" s="94"/>
      <c r="L250" s="94"/>
      <c r="M250" s="113"/>
      <c r="N250" s="113"/>
      <c r="O250" s="94"/>
      <c r="P250" s="113"/>
      <c r="Q250" s="113"/>
      <c r="R250" s="113"/>
      <c r="S250" s="113"/>
      <c r="T250" s="113"/>
      <c r="U250" s="113"/>
      <c r="V250" s="113"/>
      <c r="W250" s="113"/>
      <c r="X250" s="113"/>
    </row>
    <row r="251" ht="19.05" customHeight="1" spans="1:24">
      <c r="A251" s="85">
        <v>145</v>
      </c>
      <c r="B251" s="86" t="s">
        <v>501</v>
      </c>
      <c r="C251" s="85" t="s">
        <v>190</v>
      </c>
      <c r="D251" s="98">
        <f>+SUM(D252:D260)</f>
        <v>48</v>
      </c>
      <c r="E251" s="87"/>
      <c r="F251" s="98">
        <f>+SUM(F252:F260)</f>
        <v>48</v>
      </c>
      <c r="G251" s="100" t="s">
        <v>502</v>
      </c>
      <c r="H251" s="94" t="s">
        <v>355</v>
      </c>
      <c r="I251" s="85"/>
      <c r="J251" s="94"/>
      <c r="K251" s="112" t="s">
        <v>176</v>
      </c>
      <c r="L251" s="94" t="s">
        <v>58</v>
      </c>
      <c r="M251" s="113"/>
      <c r="N251" s="113"/>
      <c r="O251" s="94"/>
      <c r="P251" s="116"/>
      <c r="Q251" s="116"/>
      <c r="R251" s="113"/>
      <c r="S251" s="113"/>
      <c r="T251" s="113"/>
      <c r="U251" s="113"/>
      <c r="V251" s="113"/>
      <c r="W251" s="113"/>
      <c r="X251" s="113"/>
    </row>
    <row r="252" s="51" customFormat="1" ht="19.05" customHeight="1" spans="1:24">
      <c r="A252" s="95"/>
      <c r="B252" s="96" t="s">
        <v>501</v>
      </c>
      <c r="C252" s="95" t="s">
        <v>190</v>
      </c>
      <c r="D252" s="98">
        <v>4</v>
      </c>
      <c r="E252" s="98"/>
      <c r="F252" s="98">
        <v>4</v>
      </c>
      <c r="G252" s="100" t="s">
        <v>503</v>
      </c>
      <c r="H252" s="137" t="s">
        <v>105</v>
      </c>
      <c r="I252" s="95"/>
      <c r="J252" s="100"/>
      <c r="K252" s="100"/>
      <c r="L252" s="100"/>
      <c r="M252" s="116"/>
      <c r="N252" s="116"/>
      <c r="O252" s="100"/>
      <c r="P252" s="116"/>
      <c r="Q252" s="116"/>
      <c r="R252" s="116"/>
      <c r="S252" s="116"/>
      <c r="T252" s="116"/>
      <c r="U252" s="116"/>
      <c r="V252" s="116"/>
      <c r="W252" s="116"/>
      <c r="X252" s="116"/>
    </row>
    <row r="253" s="51" customFormat="1" ht="20.1" hidden="1" customHeight="1" spans="1:24">
      <c r="A253" s="95"/>
      <c r="B253" s="96" t="s">
        <v>501</v>
      </c>
      <c r="C253" s="95" t="s">
        <v>190</v>
      </c>
      <c r="D253" s="98">
        <v>8</v>
      </c>
      <c r="E253" s="98"/>
      <c r="F253" s="98">
        <v>8</v>
      </c>
      <c r="G253" s="100" t="s">
        <v>159</v>
      </c>
      <c r="H253" s="137" t="s">
        <v>76</v>
      </c>
      <c r="I253" s="95"/>
      <c r="J253" s="100"/>
      <c r="K253" s="100"/>
      <c r="L253" s="100"/>
      <c r="M253" s="116"/>
      <c r="N253" s="116"/>
      <c r="O253" s="100"/>
      <c r="P253" s="116"/>
      <c r="Q253" s="116"/>
      <c r="R253" s="116"/>
      <c r="S253" s="116"/>
      <c r="T253" s="116"/>
      <c r="U253" s="116"/>
      <c r="V253" s="116"/>
      <c r="W253" s="116"/>
      <c r="X253" s="116"/>
    </row>
    <row r="254" s="51" customFormat="1" ht="20.1" hidden="1" customHeight="1" spans="1:24">
      <c r="A254" s="95"/>
      <c r="B254" s="96" t="s">
        <v>501</v>
      </c>
      <c r="C254" s="95" t="s">
        <v>190</v>
      </c>
      <c r="D254" s="98">
        <v>6</v>
      </c>
      <c r="E254" s="98"/>
      <c r="F254" s="98">
        <v>6</v>
      </c>
      <c r="G254" s="100" t="s">
        <v>504</v>
      </c>
      <c r="H254" s="137" t="s">
        <v>168</v>
      </c>
      <c r="I254" s="95"/>
      <c r="J254" s="100"/>
      <c r="K254" s="100"/>
      <c r="L254" s="100"/>
      <c r="M254" s="116"/>
      <c r="N254" s="116"/>
      <c r="O254" s="100"/>
      <c r="P254" s="116"/>
      <c r="Q254" s="116"/>
      <c r="R254" s="116"/>
      <c r="S254" s="116"/>
      <c r="T254" s="116"/>
      <c r="U254" s="116"/>
      <c r="V254" s="116"/>
      <c r="W254" s="116"/>
      <c r="X254" s="116"/>
    </row>
    <row r="255" s="51" customFormat="1" ht="20.1" hidden="1" customHeight="1" spans="1:24">
      <c r="A255" s="95"/>
      <c r="B255" s="96" t="s">
        <v>501</v>
      </c>
      <c r="C255" s="95" t="s">
        <v>190</v>
      </c>
      <c r="D255" s="98">
        <v>4</v>
      </c>
      <c r="E255" s="98"/>
      <c r="F255" s="98">
        <v>4</v>
      </c>
      <c r="G255" s="100" t="s">
        <v>505</v>
      </c>
      <c r="H255" s="137" t="s">
        <v>70</v>
      </c>
      <c r="I255" s="95"/>
      <c r="J255" s="100"/>
      <c r="K255" s="100"/>
      <c r="L255" s="100"/>
      <c r="M255" s="116"/>
      <c r="N255" s="116"/>
      <c r="O255" s="100"/>
      <c r="P255" s="116"/>
      <c r="Q255" s="116"/>
      <c r="R255" s="116"/>
      <c r="S255" s="116"/>
      <c r="T255" s="116"/>
      <c r="U255" s="116"/>
      <c r="V255" s="116"/>
      <c r="W255" s="116"/>
      <c r="X255" s="116"/>
    </row>
    <row r="256" s="51" customFormat="1" ht="20.1" hidden="1" customHeight="1" spans="1:24">
      <c r="A256" s="95"/>
      <c r="B256" s="96" t="s">
        <v>501</v>
      </c>
      <c r="C256" s="95" t="s">
        <v>190</v>
      </c>
      <c r="D256" s="98">
        <v>8</v>
      </c>
      <c r="E256" s="98"/>
      <c r="F256" s="98">
        <v>8</v>
      </c>
      <c r="G256" s="100" t="s">
        <v>506</v>
      </c>
      <c r="H256" s="137" t="s">
        <v>73</v>
      </c>
      <c r="I256" s="95"/>
      <c r="J256" s="100"/>
      <c r="K256" s="100"/>
      <c r="L256" s="100"/>
      <c r="M256" s="116"/>
      <c r="N256" s="116"/>
      <c r="O256" s="100"/>
      <c r="P256" s="116"/>
      <c r="Q256" s="116"/>
      <c r="R256" s="116"/>
      <c r="S256" s="116"/>
      <c r="T256" s="116"/>
      <c r="U256" s="116"/>
      <c r="V256" s="116"/>
      <c r="W256" s="116"/>
      <c r="X256" s="116"/>
    </row>
    <row r="257" s="51" customFormat="1" ht="20.1" hidden="1" customHeight="1" spans="1:24">
      <c r="A257" s="95"/>
      <c r="B257" s="96" t="s">
        <v>501</v>
      </c>
      <c r="C257" s="95" t="s">
        <v>190</v>
      </c>
      <c r="D257" s="98">
        <v>8</v>
      </c>
      <c r="E257" s="98"/>
      <c r="F257" s="98">
        <v>8</v>
      </c>
      <c r="G257" s="100" t="s">
        <v>507</v>
      </c>
      <c r="H257" s="137" t="s">
        <v>82</v>
      </c>
      <c r="I257" s="95"/>
      <c r="J257" s="100"/>
      <c r="K257" s="100"/>
      <c r="L257" s="100"/>
      <c r="M257" s="116"/>
      <c r="N257" s="116"/>
      <c r="O257" s="100"/>
      <c r="P257" s="116"/>
      <c r="Q257" s="116"/>
      <c r="R257" s="116"/>
      <c r="S257" s="116"/>
      <c r="T257" s="116"/>
      <c r="U257" s="116"/>
      <c r="V257" s="116"/>
      <c r="W257" s="116"/>
      <c r="X257" s="116"/>
    </row>
    <row r="258" s="51" customFormat="1" ht="20.1" hidden="1" customHeight="1" spans="1:24">
      <c r="A258" s="95"/>
      <c r="B258" s="96" t="s">
        <v>501</v>
      </c>
      <c r="C258" s="95" t="s">
        <v>190</v>
      </c>
      <c r="D258" s="98">
        <v>4</v>
      </c>
      <c r="E258" s="98"/>
      <c r="F258" s="98">
        <v>4</v>
      </c>
      <c r="G258" s="100" t="s">
        <v>505</v>
      </c>
      <c r="H258" s="137" t="s">
        <v>297</v>
      </c>
      <c r="I258" s="95"/>
      <c r="J258" s="100"/>
      <c r="K258" s="100"/>
      <c r="L258" s="100"/>
      <c r="M258" s="116"/>
      <c r="N258" s="116"/>
      <c r="O258" s="100"/>
      <c r="P258" s="116"/>
      <c r="Q258" s="116"/>
      <c r="R258" s="116"/>
      <c r="S258" s="116"/>
      <c r="T258" s="116"/>
      <c r="U258" s="116"/>
      <c r="V258" s="116"/>
      <c r="W258" s="116"/>
      <c r="X258" s="116"/>
    </row>
    <row r="259" s="51" customFormat="1" ht="20.1" hidden="1" customHeight="1" spans="1:24">
      <c r="A259" s="95"/>
      <c r="B259" s="96" t="s">
        <v>501</v>
      </c>
      <c r="C259" s="95" t="s">
        <v>190</v>
      </c>
      <c r="D259" s="98">
        <v>2</v>
      </c>
      <c r="E259" s="98"/>
      <c r="F259" s="98">
        <v>2</v>
      </c>
      <c r="G259" s="100" t="s">
        <v>159</v>
      </c>
      <c r="H259" s="137" t="s">
        <v>111</v>
      </c>
      <c r="I259" s="95"/>
      <c r="J259" s="100"/>
      <c r="K259" s="100"/>
      <c r="L259" s="100"/>
      <c r="M259" s="116"/>
      <c r="N259" s="116"/>
      <c r="O259" s="100"/>
      <c r="P259" s="116"/>
      <c r="Q259" s="116"/>
      <c r="R259" s="116"/>
      <c r="S259" s="116"/>
      <c r="T259" s="116"/>
      <c r="U259" s="116"/>
      <c r="V259" s="116"/>
      <c r="W259" s="116"/>
      <c r="X259" s="116"/>
    </row>
    <row r="260" s="51" customFormat="1" ht="20.1" hidden="1" customHeight="1" spans="1:24">
      <c r="A260" s="95"/>
      <c r="B260" s="96" t="s">
        <v>501</v>
      </c>
      <c r="C260" s="95" t="s">
        <v>190</v>
      </c>
      <c r="D260" s="98">
        <v>4</v>
      </c>
      <c r="E260" s="98"/>
      <c r="F260" s="98">
        <v>4</v>
      </c>
      <c r="G260" s="100" t="s">
        <v>505</v>
      </c>
      <c r="H260" s="137" t="s">
        <v>117</v>
      </c>
      <c r="I260" s="95"/>
      <c r="J260" s="100"/>
      <c r="K260" s="100"/>
      <c r="L260" s="100"/>
      <c r="M260" s="116"/>
      <c r="N260" s="116"/>
      <c r="O260" s="100"/>
      <c r="P260" s="113"/>
      <c r="Q260" s="113"/>
      <c r="R260" s="116"/>
      <c r="S260" s="116"/>
      <c r="T260" s="116"/>
      <c r="U260" s="116"/>
      <c r="V260" s="116"/>
      <c r="W260" s="116"/>
      <c r="X260" s="116"/>
    </row>
    <row r="261" ht="19.05" customHeight="1" spans="1:24">
      <c r="A261" s="85">
        <v>146</v>
      </c>
      <c r="B261" s="86" t="s">
        <v>508</v>
      </c>
      <c r="C261" s="85" t="s">
        <v>55</v>
      </c>
      <c r="D261" s="87">
        <f>+SUM(D262:D271)</f>
        <v>86</v>
      </c>
      <c r="E261" s="87"/>
      <c r="F261" s="87">
        <f>+SUM(F262:F271)</f>
        <v>86</v>
      </c>
      <c r="G261" s="100" t="s">
        <v>509</v>
      </c>
      <c r="H261" s="94" t="s">
        <v>355</v>
      </c>
      <c r="I261" s="85"/>
      <c r="J261" s="94"/>
      <c r="K261" s="112" t="s">
        <v>176</v>
      </c>
      <c r="L261" s="94" t="s">
        <v>58</v>
      </c>
      <c r="M261" s="113"/>
      <c r="N261" s="113"/>
      <c r="O261" s="94"/>
      <c r="P261" s="116"/>
      <c r="Q261" s="116"/>
      <c r="R261" s="113"/>
      <c r="S261" s="113"/>
      <c r="T261" s="113"/>
      <c r="U261" s="113"/>
      <c r="V261" s="113"/>
      <c r="W261" s="113"/>
      <c r="X261" s="113"/>
    </row>
    <row r="262" s="51" customFormat="1" ht="19.05" customHeight="1" spans="1:24">
      <c r="A262" s="95"/>
      <c r="B262" s="96" t="s">
        <v>508</v>
      </c>
      <c r="C262" s="95" t="s">
        <v>55</v>
      </c>
      <c r="D262" s="98">
        <v>7</v>
      </c>
      <c r="E262" s="98"/>
      <c r="F262" s="98">
        <v>7</v>
      </c>
      <c r="G262" s="100" t="s">
        <v>159</v>
      </c>
      <c r="H262" s="137" t="s">
        <v>105</v>
      </c>
      <c r="I262" s="95"/>
      <c r="J262" s="100"/>
      <c r="K262" s="100"/>
      <c r="L262" s="100"/>
      <c r="M262" s="116"/>
      <c r="N262" s="116"/>
      <c r="O262" s="100"/>
      <c r="P262" s="116"/>
      <c r="Q262" s="116"/>
      <c r="R262" s="116"/>
      <c r="S262" s="116"/>
      <c r="T262" s="116"/>
      <c r="U262" s="116"/>
      <c r="V262" s="116"/>
      <c r="W262" s="116"/>
      <c r="X262" s="116"/>
    </row>
    <row r="263" s="51" customFormat="1" ht="20.1" hidden="1" customHeight="1" spans="1:24">
      <c r="A263" s="95"/>
      <c r="B263" s="96" t="s">
        <v>508</v>
      </c>
      <c r="C263" s="95" t="s">
        <v>55</v>
      </c>
      <c r="D263" s="98">
        <v>19</v>
      </c>
      <c r="E263" s="98"/>
      <c r="F263" s="98">
        <v>19</v>
      </c>
      <c r="G263" s="100" t="s">
        <v>510</v>
      </c>
      <c r="H263" s="137" t="s">
        <v>76</v>
      </c>
      <c r="I263" s="95"/>
      <c r="J263" s="100"/>
      <c r="K263" s="100"/>
      <c r="L263" s="100"/>
      <c r="M263" s="116"/>
      <c r="N263" s="116"/>
      <c r="O263" s="100"/>
      <c r="P263" s="116"/>
      <c r="Q263" s="116"/>
      <c r="R263" s="116"/>
      <c r="S263" s="116"/>
      <c r="T263" s="116"/>
      <c r="U263" s="116"/>
      <c r="V263" s="116"/>
      <c r="W263" s="116"/>
      <c r="X263" s="116"/>
    </row>
    <row r="264" s="51" customFormat="1" ht="20.1" hidden="1" customHeight="1" spans="1:24">
      <c r="A264" s="95"/>
      <c r="B264" s="96" t="s">
        <v>508</v>
      </c>
      <c r="C264" s="95" t="s">
        <v>55</v>
      </c>
      <c r="D264" s="98">
        <v>12</v>
      </c>
      <c r="E264" s="98"/>
      <c r="F264" s="98">
        <v>12</v>
      </c>
      <c r="G264" s="100" t="s">
        <v>511</v>
      </c>
      <c r="H264" s="137" t="s">
        <v>168</v>
      </c>
      <c r="I264" s="95"/>
      <c r="J264" s="100"/>
      <c r="K264" s="100"/>
      <c r="L264" s="100"/>
      <c r="M264" s="116"/>
      <c r="N264" s="116"/>
      <c r="O264" s="100"/>
      <c r="P264" s="116"/>
      <c r="Q264" s="116"/>
      <c r="R264" s="116"/>
      <c r="S264" s="116"/>
      <c r="T264" s="116"/>
      <c r="U264" s="116"/>
      <c r="V264" s="116"/>
      <c r="W264" s="116"/>
      <c r="X264" s="116"/>
    </row>
    <row r="265" s="51" customFormat="1" ht="20.1" hidden="1" customHeight="1" spans="1:24">
      <c r="A265" s="95"/>
      <c r="B265" s="96" t="s">
        <v>508</v>
      </c>
      <c r="C265" s="95" t="s">
        <v>55</v>
      </c>
      <c r="D265" s="98">
        <v>5</v>
      </c>
      <c r="E265" s="98"/>
      <c r="F265" s="98">
        <v>5</v>
      </c>
      <c r="G265" s="100" t="s">
        <v>512</v>
      </c>
      <c r="H265" s="137" t="s">
        <v>70</v>
      </c>
      <c r="I265" s="95"/>
      <c r="J265" s="100"/>
      <c r="K265" s="100"/>
      <c r="L265" s="100"/>
      <c r="M265" s="116"/>
      <c r="N265" s="116"/>
      <c r="O265" s="100"/>
      <c r="P265" s="116"/>
      <c r="Q265" s="116"/>
      <c r="R265" s="116"/>
      <c r="S265" s="116"/>
      <c r="T265" s="116"/>
      <c r="U265" s="116"/>
      <c r="V265" s="116"/>
      <c r="W265" s="116"/>
      <c r="X265" s="116"/>
    </row>
    <row r="266" s="51" customFormat="1" ht="20.1" hidden="1" customHeight="1" spans="1:24">
      <c r="A266" s="95"/>
      <c r="B266" s="96" t="s">
        <v>508</v>
      </c>
      <c r="C266" s="95" t="s">
        <v>55</v>
      </c>
      <c r="D266" s="98">
        <v>13</v>
      </c>
      <c r="E266" s="98"/>
      <c r="F266" s="98">
        <v>13</v>
      </c>
      <c r="G266" s="100" t="s">
        <v>513</v>
      </c>
      <c r="H266" s="137" t="s">
        <v>73</v>
      </c>
      <c r="I266" s="95"/>
      <c r="J266" s="100"/>
      <c r="K266" s="100"/>
      <c r="L266" s="100"/>
      <c r="M266" s="116"/>
      <c r="N266" s="116"/>
      <c r="O266" s="100"/>
      <c r="P266" s="116"/>
      <c r="Q266" s="116"/>
      <c r="R266" s="116"/>
      <c r="S266" s="116"/>
      <c r="T266" s="116"/>
      <c r="U266" s="116"/>
      <c r="V266" s="116"/>
      <c r="W266" s="116"/>
      <c r="X266" s="116"/>
    </row>
    <row r="267" s="51" customFormat="1" ht="20.1" hidden="1" customHeight="1" spans="1:24">
      <c r="A267" s="95"/>
      <c r="B267" s="96" t="s">
        <v>508</v>
      </c>
      <c r="C267" s="95" t="s">
        <v>55</v>
      </c>
      <c r="D267" s="98">
        <v>4</v>
      </c>
      <c r="E267" s="98"/>
      <c r="F267" s="98">
        <v>4</v>
      </c>
      <c r="G267" s="100" t="s">
        <v>514</v>
      </c>
      <c r="H267" s="137" t="s">
        <v>56</v>
      </c>
      <c r="I267" s="95"/>
      <c r="J267" s="100"/>
      <c r="K267" s="100"/>
      <c r="L267" s="100"/>
      <c r="M267" s="116"/>
      <c r="N267" s="116"/>
      <c r="O267" s="100"/>
      <c r="P267" s="116"/>
      <c r="Q267" s="116"/>
      <c r="R267" s="116"/>
      <c r="S267" s="116"/>
      <c r="T267" s="116"/>
      <c r="U267" s="116"/>
      <c r="V267" s="116"/>
      <c r="W267" s="116"/>
      <c r="X267" s="116"/>
    </row>
    <row r="268" s="51" customFormat="1" ht="20.1" hidden="1" customHeight="1" spans="1:24">
      <c r="A268" s="95"/>
      <c r="B268" s="96" t="s">
        <v>508</v>
      </c>
      <c r="C268" s="95" t="s">
        <v>55</v>
      </c>
      <c r="D268" s="98">
        <v>16</v>
      </c>
      <c r="E268" s="98"/>
      <c r="F268" s="98">
        <v>16</v>
      </c>
      <c r="G268" s="100" t="s">
        <v>515</v>
      </c>
      <c r="H268" s="137" t="s">
        <v>82</v>
      </c>
      <c r="I268" s="95"/>
      <c r="J268" s="100"/>
      <c r="K268" s="100"/>
      <c r="L268" s="100"/>
      <c r="M268" s="116"/>
      <c r="N268" s="116"/>
      <c r="O268" s="100"/>
      <c r="P268" s="116"/>
      <c r="Q268" s="116"/>
      <c r="R268" s="116"/>
      <c r="S268" s="116"/>
      <c r="T268" s="116"/>
      <c r="U268" s="116"/>
      <c r="V268" s="116"/>
      <c r="W268" s="116"/>
      <c r="X268" s="116"/>
    </row>
    <row r="269" s="51" customFormat="1" ht="20.1" hidden="1" customHeight="1" spans="1:24">
      <c r="A269" s="95"/>
      <c r="B269" s="96" t="s">
        <v>508</v>
      </c>
      <c r="C269" s="95" t="s">
        <v>55</v>
      </c>
      <c r="D269" s="98">
        <v>4</v>
      </c>
      <c r="E269" s="98"/>
      <c r="F269" s="98">
        <v>4</v>
      </c>
      <c r="G269" s="100" t="s">
        <v>516</v>
      </c>
      <c r="H269" s="137" t="s">
        <v>297</v>
      </c>
      <c r="I269" s="95"/>
      <c r="J269" s="100"/>
      <c r="K269" s="100"/>
      <c r="L269" s="100"/>
      <c r="M269" s="116"/>
      <c r="N269" s="116"/>
      <c r="O269" s="100"/>
      <c r="P269" s="116"/>
      <c r="Q269" s="116"/>
      <c r="R269" s="116"/>
      <c r="S269" s="116"/>
      <c r="T269" s="116"/>
      <c r="U269" s="116"/>
      <c r="V269" s="116"/>
      <c r="W269" s="116"/>
      <c r="X269" s="116"/>
    </row>
    <row r="270" s="51" customFormat="1" ht="20.1" hidden="1" customHeight="1" spans="1:24">
      <c r="A270" s="95"/>
      <c r="B270" s="96" t="s">
        <v>508</v>
      </c>
      <c r="C270" s="95" t="s">
        <v>55</v>
      </c>
      <c r="D270" s="98">
        <v>4</v>
      </c>
      <c r="E270" s="98"/>
      <c r="F270" s="98">
        <v>4</v>
      </c>
      <c r="G270" s="100" t="s">
        <v>503</v>
      </c>
      <c r="H270" s="137" t="s">
        <v>111</v>
      </c>
      <c r="I270" s="95"/>
      <c r="J270" s="100"/>
      <c r="K270" s="100"/>
      <c r="L270" s="100"/>
      <c r="M270" s="116"/>
      <c r="N270" s="116"/>
      <c r="O270" s="100"/>
      <c r="P270" s="116"/>
      <c r="Q270" s="116"/>
      <c r="R270" s="116"/>
      <c r="S270" s="116"/>
      <c r="T270" s="116"/>
      <c r="U270" s="116"/>
      <c r="V270" s="116"/>
      <c r="W270" s="116"/>
      <c r="X270" s="116"/>
    </row>
    <row r="271" s="51" customFormat="1" ht="20.1" hidden="1" customHeight="1" spans="1:24">
      <c r="A271" s="95"/>
      <c r="B271" s="96" t="s">
        <v>508</v>
      </c>
      <c r="C271" s="95" t="s">
        <v>55</v>
      </c>
      <c r="D271" s="98">
        <v>2</v>
      </c>
      <c r="E271" s="98"/>
      <c r="F271" s="98">
        <v>2</v>
      </c>
      <c r="G271" s="100" t="s">
        <v>159</v>
      </c>
      <c r="H271" s="137" t="s">
        <v>117</v>
      </c>
      <c r="I271" s="95"/>
      <c r="J271" s="100"/>
      <c r="K271" s="100"/>
      <c r="L271" s="100"/>
      <c r="M271" s="116"/>
      <c r="N271" s="116"/>
      <c r="O271" s="100"/>
      <c r="P271" s="113"/>
      <c r="Q271" s="113"/>
      <c r="R271" s="116"/>
      <c r="S271" s="116"/>
      <c r="T271" s="116"/>
      <c r="U271" s="116"/>
      <c r="V271" s="116"/>
      <c r="W271" s="116"/>
      <c r="X271" s="116"/>
    </row>
    <row r="272" ht="19.05" customHeight="1" spans="1:24">
      <c r="A272" s="89" t="s">
        <v>195</v>
      </c>
      <c r="B272" s="90" t="s">
        <v>517</v>
      </c>
      <c r="C272" s="85"/>
      <c r="D272" s="87"/>
      <c r="E272" s="87"/>
      <c r="F272" s="87"/>
      <c r="G272" s="94"/>
      <c r="H272" s="94"/>
      <c r="I272" s="85"/>
      <c r="J272" s="94"/>
      <c r="K272" s="94"/>
      <c r="L272" s="94"/>
      <c r="M272" s="113"/>
      <c r="N272" s="113"/>
      <c r="O272" s="94"/>
      <c r="P272" s="113"/>
      <c r="Q272" s="113"/>
      <c r="R272" s="113"/>
      <c r="S272" s="113"/>
      <c r="T272" s="113"/>
      <c r="U272" s="113"/>
      <c r="V272" s="113"/>
      <c r="W272" s="113"/>
      <c r="X272" s="113"/>
    </row>
    <row r="273" ht="19.05" customHeight="1" spans="1:24">
      <c r="A273" s="85">
        <v>147</v>
      </c>
      <c r="B273" s="86" t="s">
        <v>517</v>
      </c>
      <c r="C273" s="85" t="s">
        <v>338</v>
      </c>
      <c r="D273" s="87">
        <f>+SUM(D274:D276)</f>
        <v>27</v>
      </c>
      <c r="E273" s="87"/>
      <c r="F273" s="87">
        <f>+SUM(F274:F276)</f>
        <v>27</v>
      </c>
      <c r="G273" s="100" t="s">
        <v>518</v>
      </c>
      <c r="H273" s="94" t="s">
        <v>519</v>
      </c>
      <c r="I273" s="85"/>
      <c r="J273" s="94"/>
      <c r="K273" s="112" t="s">
        <v>176</v>
      </c>
      <c r="L273" s="94" t="s">
        <v>58</v>
      </c>
      <c r="M273" s="113"/>
      <c r="N273" s="113"/>
      <c r="O273" s="94"/>
      <c r="P273" s="116"/>
      <c r="Q273" s="116"/>
      <c r="R273" s="113"/>
      <c r="S273" s="113"/>
      <c r="T273" s="113"/>
      <c r="U273" s="113"/>
      <c r="V273" s="113"/>
      <c r="W273" s="113"/>
      <c r="X273" s="113"/>
    </row>
    <row r="274" s="51" customFormat="1" ht="20.1" hidden="1" customHeight="1" spans="1:24">
      <c r="A274" s="95"/>
      <c r="B274" s="96" t="s">
        <v>520</v>
      </c>
      <c r="C274" s="95" t="s">
        <v>338</v>
      </c>
      <c r="D274" s="98">
        <v>20</v>
      </c>
      <c r="E274" s="98"/>
      <c r="F274" s="98">
        <v>20</v>
      </c>
      <c r="G274" s="100" t="s">
        <v>521</v>
      </c>
      <c r="H274" s="137" t="s">
        <v>297</v>
      </c>
      <c r="I274" s="95"/>
      <c r="J274" s="100"/>
      <c r="K274" s="100"/>
      <c r="L274" s="100"/>
      <c r="M274" s="116"/>
      <c r="N274" s="116"/>
      <c r="O274" s="100"/>
      <c r="P274" s="116"/>
      <c r="Q274" s="116"/>
      <c r="R274" s="116"/>
      <c r="S274" s="116"/>
      <c r="T274" s="116"/>
      <c r="U274" s="116"/>
      <c r="V274" s="116"/>
      <c r="W274" s="116"/>
      <c r="X274" s="116"/>
    </row>
    <row r="275" s="51" customFormat="1" ht="20.1" hidden="1" customHeight="1" spans="1:24">
      <c r="A275" s="95"/>
      <c r="B275" s="96" t="s">
        <v>517</v>
      </c>
      <c r="C275" s="95" t="s">
        <v>338</v>
      </c>
      <c r="D275" s="98">
        <v>5</v>
      </c>
      <c r="E275" s="98"/>
      <c r="F275" s="98">
        <v>5</v>
      </c>
      <c r="G275" s="100" t="s">
        <v>159</v>
      </c>
      <c r="H275" s="137" t="s">
        <v>117</v>
      </c>
      <c r="I275" s="95"/>
      <c r="J275" s="100"/>
      <c r="K275" s="100"/>
      <c r="L275" s="100"/>
      <c r="M275" s="116"/>
      <c r="N275" s="116"/>
      <c r="O275" s="100"/>
      <c r="P275" s="116"/>
      <c r="Q275" s="116"/>
      <c r="R275" s="116"/>
      <c r="S275" s="116"/>
      <c r="T275" s="116"/>
      <c r="U275" s="116"/>
      <c r="V275" s="116"/>
      <c r="W275" s="116"/>
      <c r="X275" s="116"/>
    </row>
    <row r="276" s="51" customFormat="1" ht="20.1" hidden="1" customHeight="1" spans="1:24">
      <c r="A276" s="95"/>
      <c r="B276" s="96" t="s">
        <v>517</v>
      </c>
      <c r="C276" s="95" t="s">
        <v>338</v>
      </c>
      <c r="D276" s="98">
        <v>2</v>
      </c>
      <c r="E276" s="98"/>
      <c r="F276" s="98">
        <v>2</v>
      </c>
      <c r="G276" s="100" t="s">
        <v>522</v>
      </c>
      <c r="H276" s="137" t="s">
        <v>82</v>
      </c>
      <c r="I276" s="95"/>
      <c r="J276" s="100"/>
      <c r="K276" s="100"/>
      <c r="L276" s="100"/>
      <c r="M276" s="116"/>
      <c r="N276" s="116"/>
      <c r="O276" s="100"/>
      <c r="P276" s="116"/>
      <c r="Q276" s="116"/>
      <c r="R276" s="116"/>
      <c r="S276" s="116"/>
      <c r="T276" s="116"/>
      <c r="U276" s="116"/>
      <c r="V276" s="116"/>
      <c r="W276" s="116"/>
      <c r="X276" s="116"/>
    </row>
    <row r="277" s="51" customFormat="1" ht="19.05" customHeight="1" spans="1:24">
      <c r="A277" s="89" t="s">
        <v>195</v>
      </c>
      <c r="B277" s="90" t="s">
        <v>484</v>
      </c>
      <c r="C277" s="95"/>
      <c r="D277" s="98"/>
      <c r="E277" s="98"/>
      <c r="F277" s="98"/>
      <c r="G277" s="100"/>
      <c r="H277" s="137"/>
      <c r="I277" s="95"/>
      <c r="J277" s="100"/>
      <c r="K277" s="100"/>
      <c r="L277" s="100"/>
      <c r="M277" s="116"/>
      <c r="N277" s="116"/>
      <c r="O277" s="100"/>
      <c r="P277" s="113"/>
      <c r="Q277" s="113"/>
      <c r="R277" s="116"/>
      <c r="S277" s="116"/>
      <c r="T277" s="116"/>
      <c r="U277" s="116"/>
      <c r="V277" s="116"/>
      <c r="W277" s="116"/>
      <c r="X277" s="116"/>
    </row>
    <row r="278" ht="25.05" customHeight="1" spans="1:24">
      <c r="A278" s="85">
        <v>148</v>
      </c>
      <c r="B278" s="86" t="s">
        <v>484</v>
      </c>
      <c r="C278" s="85" t="s">
        <v>486</v>
      </c>
      <c r="D278" s="87">
        <f>+SUM(D279:D286)</f>
        <v>40</v>
      </c>
      <c r="E278" s="87"/>
      <c r="F278" s="87">
        <f>+SUM(F279:F286)</f>
        <v>40</v>
      </c>
      <c r="G278" s="100" t="s">
        <v>523</v>
      </c>
      <c r="H278" s="94" t="s">
        <v>355</v>
      </c>
      <c r="I278" s="85"/>
      <c r="J278" s="94"/>
      <c r="K278" s="112" t="s">
        <v>176</v>
      </c>
      <c r="L278" s="94" t="s">
        <v>58</v>
      </c>
      <c r="M278" s="113"/>
      <c r="N278" s="113"/>
      <c r="O278" s="94"/>
      <c r="P278" s="116"/>
      <c r="Q278" s="116"/>
      <c r="R278" s="113"/>
      <c r="S278" s="113"/>
      <c r="T278" s="113"/>
      <c r="U278" s="113"/>
      <c r="V278" s="113"/>
      <c r="W278" s="113"/>
      <c r="X278" s="113"/>
    </row>
    <row r="279" s="51" customFormat="1" ht="20.1" hidden="1" customHeight="1" spans="1:24">
      <c r="A279" s="95"/>
      <c r="B279" s="96" t="s">
        <v>484</v>
      </c>
      <c r="C279" s="95" t="s">
        <v>486</v>
      </c>
      <c r="D279" s="98">
        <v>5</v>
      </c>
      <c r="E279" s="98"/>
      <c r="F279" s="98">
        <v>5</v>
      </c>
      <c r="G279" s="100" t="s">
        <v>159</v>
      </c>
      <c r="H279" s="137" t="s">
        <v>117</v>
      </c>
      <c r="I279" s="95"/>
      <c r="J279" s="100"/>
      <c r="K279" s="100"/>
      <c r="L279" s="100"/>
      <c r="M279" s="116"/>
      <c r="N279" s="116"/>
      <c r="O279" s="100"/>
      <c r="P279" s="116"/>
      <c r="Q279" s="116"/>
      <c r="R279" s="116"/>
      <c r="S279" s="116"/>
      <c r="T279" s="116"/>
      <c r="U279" s="116"/>
      <c r="V279" s="116"/>
      <c r="W279" s="116"/>
      <c r="X279" s="116"/>
    </row>
    <row r="280" s="51" customFormat="1" ht="20.1" hidden="1" customHeight="1" spans="1:24">
      <c r="A280" s="95"/>
      <c r="B280" s="96" t="s">
        <v>484</v>
      </c>
      <c r="C280" s="95" t="s">
        <v>486</v>
      </c>
      <c r="D280" s="98">
        <v>4</v>
      </c>
      <c r="E280" s="98"/>
      <c r="F280" s="98">
        <v>4</v>
      </c>
      <c r="G280" s="100" t="s">
        <v>524</v>
      </c>
      <c r="H280" s="137" t="s">
        <v>73</v>
      </c>
      <c r="I280" s="95"/>
      <c r="J280" s="100"/>
      <c r="K280" s="100"/>
      <c r="L280" s="100"/>
      <c r="M280" s="116"/>
      <c r="N280" s="116"/>
      <c r="O280" s="100"/>
      <c r="P280" s="116"/>
      <c r="Q280" s="116"/>
      <c r="R280" s="116"/>
      <c r="S280" s="116"/>
      <c r="T280" s="116"/>
      <c r="U280" s="116"/>
      <c r="V280" s="116"/>
      <c r="W280" s="116"/>
      <c r="X280" s="116"/>
    </row>
    <row r="281" s="51" customFormat="1" ht="20.1" hidden="1" customHeight="1" spans="1:24">
      <c r="A281" s="95"/>
      <c r="B281" s="96" t="s">
        <v>484</v>
      </c>
      <c r="C281" s="95" t="s">
        <v>486</v>
      </c>
      <c r="D281" s="98">
        <v>3</v>
      </c>
      <c r="E281" s="98"/>
      <c r="F281" s="98">
        <v>3</v>
      </c>
      <c r="G281" s="100" t="s">
        <v>525</v>
      </c>
      <c r="H281" s="137" t="s">
        <v>70</v>
      </c>
      <c r="I281" s="95"/>
      <c r="J281" s="100"/>
      <c r="K281" s="100"/>
      <c r="L281" s="100"/>
      <c r="M281" s="116"/>
      <c r="N281" s="116"/>
      <c r="O281" s="100"/>
      <c r="P281" s="116"/>
      <c r="Q281" s="116"/>
      <c r="R281" s="116"/>
      <c r="S281" s="116"/>
      <c r="T281" s="116"/>
      <c r="U281" s="116"/>
      <c r="V281" s="116"/>
      <c r="W281" s="116"/>
      <c r="X281" s="116"/>
    </row>
    <row r="282" s="51" customFormat="1" ht="20.1" hidden="1" customHeight="1" spans="1:24">
      <c r="A282" s="95"/>
      <c r="B282" s="96" t="s">
        <v>484</v>
      </c>
      <c r="C282" s="95" t="s">
        <v>486</v>
      </c>
      <c r="D282" s="98">
        <v>3</v>
      </c>
      <c r="E282" s="98"/>
      <c r="F282" s="98">
        <v>3</v>
      </c>
      <c r="G282" s="100" t="s">
        <v>525</v>
      </c>
      <c r="H282" s="137" t="s">
        <v>168</v>
      </c>
      <c r="I282" s="95"/>
      <c r="J282" s="100"/>
      <c r="K282" s="100"/>
      <c r="L282" s="100"/>
      <c r="M282" s="116"/>
      <c r="N282" s="116"/>
      <c r="O282" s="100"/>
      <c r="P282" s="116"/>
      <c r="Q282" s="116"/>
      <c r="R282" s="116"/>
      <c r="S282" s="116"/>
      <c r="T282" s="116"/>
      <c r="U282" s="116"/>
      <c r="V282" s="116"/>
      <c r="W282" s="116"/>
      <c r="X282" s="116"/>
    </row>
    <row r="283" s="51" customFormat="1" ht="20.1" hidden="1" customHeight="1" spans="1:24">
      <c r="A283" s="95"/>
      <c r="B283" s="96" t="s">
        <v>484</v>
      </c>
      <c r="C283" s="95" t="s">
        <v>486</v>
      </c>
      <c r="D283" s="98">
        <v>5</v>
      </c>
      <c r="E283" s="98"/>
      <c r="F283" s="98">
        <v>5</v>
      </c>
      <c r="G283" s="100" t="s">
        <v>159</v>
      </c>
      <c r="H283" s="137" t="s">
        <v>111</v>
      </c>
      <c r="I283" s="95"/>
      <c r="J283" s="100"/>
      <c r="K283" s="100"/>
      <c r="L283" s="100"/>
      <c r="M283" s="116"/>
      <c r="N283" s="116"/>
      <c r="O283" s="100"/>
      <c r="P283" s="116"/>
      <c r="Q283" s="116"/>
      <c r="R283" s="116"/>
      <c r="S283" s="116"/>
      <c r="T283" s="116"/>
      <c r="U283" s="116"/>
      <c r="V283" s="116"/>
      <c r="W283" s="116"/>
      <c r="X283" s="116"/>
    </row>
    <row r="284" s="51" customFormat="1" ht="25.05" customHeight="1" spans="1:24">
      <c r="A284" s="95"/>
      <c r="B284" s="96" t="s">
        <v>484</v>
      </c>
      <c r="C284" s="95" t="s">
        <v>486</v>
      </c>
      <c r="D284" s="98">
        <v>4</v>
      </c>
      <c r="E284" s="98"/>
      <c r="F284" s="98">
        <v>4</v>
      </c>
      <c r="G284" s="100" t="s">
        <v>526</v>
      </c>
      <c r="H284" s="137" t="s">
        <v>105</v>
      </c>
      <c r="I284" s="95"/>
      <c r="J284" s="100"/>
      <c r="K284" s="100"/>
      <c r="L284" s="100"/>
      <c r="M284" s="116"/>
      <c r="N284" s="116"/>
      <c r="O284" s="100"/>
      <c r="P284" s="116"/>
      <c r="Q284" s="116"/>
      <c r="R284" s="116"/>
      <c r="S284" s="116"/>
      <c r="T284" s="116"/>
      <c r="U284" s="116"/>
      <c r="V284" s="116"/>
      <c r="W284" s="116"/>
      <c r="X284" s="116"/>
    </row>
    <row r="285" s="51" customFormat="1" ht="20.1" hidden="1" customHeight="1" spans="1:24">
      <c r="A285" s="95"/>
      <c r="B285" s="96" t="s">
        <v>484</v>
      </c>
      <c r="C285" s="95" t="s">
        <v>486</v>
      </c>
      <c r="D285" s="98">
        <v>10</v>
      </c>
      <c r="E285" s="98"/>
      <c r="F285" s="98">
        <v>10</v>
      </c>
      <c r="G285" s="100" t="s">
        <v>527</v>
      </c>
      <c r="H285" s="137" t="s">
        <v>82</v>
      </c>
      <c r="I285" s="95"/>
      <c r="J285" s="100"/>
      <c r="K285" s="100"/>
      <c r="L285" s="100"/>
      <c r="M285" s="116"/>
      <c r="N285" s="116"/>
      <c r="O285" s="100"/>
      <c r="P285" s="116"/>
      <c r="Q285" s="116"/>
      <c r="R285" s="116"/>
      <c r="S285" s="116"/>
      <c r="T285" s="116"/>
      <c r="U285" s="116"/>
      <c r="V285" s="116"/>
      <c r="W285" s="116"/>
      <c r="X285" s="116"/>
    </row>
    <row r="286" s="51" customFormat="1" ht="20.1" hidden="1" customHeight="1" spans="1:24">
      <c r="A286" s="95"/>
      <c r="B286" s="96" t="s">
        <v>484</v>
      </c>
      <c r="C286" s="95" t="s">
        <v>486</v>
      </c>
      <c r="D286" s="98">
        <v>6</v>
      </c>
      <c r="E286" s="98"/>
      <c r="F286" s="98">
        <v>6</v>
      </c>
      <c r="G286" s="100" t="s">
        <v>528</v>
      </c>
      <c r="H286" s="137" t="s">
        <v>297</v>
      </c>
      <c r="I286" s="95"/>
      <c r="J286" s="100"/>
      <c r="K286" s="100"/>
      <c r="L286" s="100"/>
      <c r="M286" s="116"/>
      <c r="N286" s="116"/>
      <c r="O286" s="100"/>
      <c r="P286" s="113"/>
      <c r="Q286" s="113"/>
      <c r="R286" s="116"/>
      <c r="S286" s="116"/>
      <c r="T286" s="116"/>
      <c r="U286" s="116"/>
      <c r="V286" s="116"/>
      <c r="W286" s="116"/>
      <c r="X286" s="116"/>
    </row>
    <row r="287" ht="19.05" customHeight="1" spans="1:24">
      <c r="A287" s="89" t="s">
        <v>529</v>
      </c>
      <c r="B287" s="90" t="s">
        <v>530</v>
      </c>
      <c r="C287" s="85"/>
      <c r="D287" s="101"/>
      <c r="E287" s="101"/>
      <c r="F287" s="101"/>
      <c r="G287" s="91"/>
      <c r="H287" s="92"/>
      <c r="I287" s="92"/>
      <c r="J287" s="91"/>
      <c r="K287" s="92"/>
      <c r="L287" s="91"/>
      <c r="M287" s="113"/>
      <c r="N287" s="113"/>
      <c r="O287" s="94"/>
      <c r="P287" s="113"/>
      <c r="Q287" s="113"/>
      <c r="R287" s="113"/>
      <c r="S287" s="113"/>
      <c r="T287" s="113"/>
      <c r="U287" s="113"/>
      <c r="V287" s="113"/>
      <c r="W287" s="113"/>
      <c r="X287" s="113"/>
    </row>
    <row r="288" ht="30" hidden="1" customHeight="1" spans="1:24">
      <c r="A288" s="85">
        <v>149</v>
      </c>
      <c r="B288" s="103" t="s">
        <v>531</v>
      </c>
      <c r="C288" s="85" t="s">
        <v>131</v>
      </c>
      <c r="D288" s="87">
        <f t="shared" ref="D288:D295" si="7">E288+F288</f>
        <v>2.1</v>
      </c>
      <c r="E288" s="87"/>
      <c r="F288" s="87">
        <v>2.1</v>
      </c>
      <c r="G288" s="94" t="s">
        <v>532</v>
      </c>
      <c r="H288" s="94" t="s">
        <v>73</v>
      </c>
      <c r="I288" s="94"/>
      <c r="J288" s="94"/>
      <c r="K288" s="112" t="s">
        <v>83</v>
      </c>
      <c r="L288" s="94" t="s">
        <v>112</v>
      </c>
      <c r="M288" s="113"/>
      <c r="N288" s="113"/>
      <c r="O288" s="94"/>
      <c r="P288" s="113"/>
      <c r="Q288" s="113"/>
      <c r="R288" s="113"/>
      <c r="S288" s="113"/>
      <c r="T288" s="113"/>
      <c r="U288" s="113"/>
      <c r="V288" s="113"/>
      <c r="W288" s="113"/>
      <c r="X288" s="113"/>
    </row>
    <row r="289" ht="19.05" customHeight="1" spans="1:24">
      <c r="A289" s="85">
        <v>150</v>
      </c>
      <c r="B289" s="103" t="s">
        <v>533</v>
      </c>
      <c r="C289" s="85" t="s">
        <v>131</v>
      </c>
      <c r="D289" s="124">
        <f t="shared" si="7"/>
        <v>0.03</v>
      </c>
      <c r="E289" s="124"/>
      <c r="F289" s="124">
        <v>0.03</v>
      </c>
      <c r="G289" s="94" t="s">
        <v>190</v>
      </c>
      <c r="H289" s="94" t="s">
        <v>105</v>
      </c>
      <c r="I289" s="94"/>
      <c r="J289" s="94"/>
      <c r="K289" s="112" t="s">
        <v>83</v>
      </c>
      <c r="L289" s="94" t="s">
        <v>112</v>
      </c>
      <c r="M289" s="113"/>
      <c r="N289" s="113"/>
      <c r="O289" s="94"/>
      <c r="P289" s="113"/>
      <c r="Q289" s="113"/>
      <c r="R289" s="113"/>
      <c r="S289" s="113"/>
      <c r="T289" s="113"/>
      <c r="U289" s="113"/>
      <c r="V289" s="113"/>
      <c r="W289" s="113"/>
      <c r="X289" s="113"/>
    </row>
    <row r="290" ht="19.05" customHeight="1" spans="1:24">
      <c r="A290" s="140">
        <v>151</v>
      </c>
      <c r="B290" s="176" t="s">
        <v>533</v>
      </c>
      <c r="C290" s="140" t="s">
        <v>131</v>
      </c>
      <c r="D290" s="124">
        <f t="shared" si="7"/>
        <v>0.02</v>
      </c>
      <c r="E290" s="124"/>
      <c r="F290" s="177">
        <v>0.02</v>
      </c>
      <c r="G290" s="143" t="s">
        <v>190</v>
      </c>
      <c r="H290" s="143" t="s">
        <v>105</v>
      </c>
      <c r="I290" s="143"/>
      <c r="J290" s="143"/>
      <c r="K290" s="112" t="s">
        <v>83</v>
      </c>
      <c r="L290" s="94" t="s">
        <v>112</v>
      </c>
      <c r="M290" s="113"/>
      <c r="N290" s="113"/>
      <c r="O290" s="94"/>
      <c r="P290" s="113"/>
      <c r="Q290" s="146"/>
      <c r="R290" s="146"/>
      <c r="S290" s="146"/>
      <c r="T290" s="146"/>
      <c r="U290" s="146"/>
      <c r="V290" s="146"/>
      <c r="W290" s="146"/>
      <c r="X290" s="146"/>
    </row>
    <row r="291" ht="30" hidden="1" customHeight="1" spans="1:24">
      <c r="A291" s="157">
        <v>152</v>
      </c>
      <c r="B291" s="178" t="s">
        <v>534</v>
      </c>
      <c r="C291" s="157" t="s">
        <v>131</v>
      </c>
      <c r="D291" s="124">
        <f t="shared" si="7"/>
        <v>0.01</v>
      </c>
      <c r="E291" s="124"/>
      <c r="F291" s="179">
        <v>0.01</v>
      </c>
      <c r="G291" s="160" t="s">
        <v>190</v>
      </c>
      <c r="H291" s="180" t="s">
        <v>56</v>
      </c>
      <c r="I291" s="160"/>
      <c r="J291" s="160"/>
      <c r="K291" s="112" t="s">
        <v>83</v>
      </c>
      <c r="L291" s="94" t="s">
        <v>112</v>
      </c>
      <c r="M291" s="113"/>
      <c r="N291" s="113"/>
      <c r="O291" s="94"/>
      <c r="P291" s="113"/>
      <c r="Q291" s="161"/>
      <c r="R291" s="161"/>
      <c r="S291" s="161"/>
      <c r="T291" s="161"/>
      <c r="U291" s="161"/>
      <c r="V291" s="161"/>
      <c r="W291" s="161"/>
      <c r="X291" s="161"/>
    </row>
    <row r="292" ht="30" hidden="1" customHeight="1" spans="1:24">
      <c r="A292" s="85">
        <v>153</v>
      </c>
      <c r="B292" s="103" t="s">
        <v>535</v>
      </c>
      <c r="C292" s="85" t="s">
        <v>89</v>
      </c>
      <c r="D292" s="124">
        <f t="shared" si="7"/>
        <v>0.52</v>
      </c>
      <c r="E292" s="124"/>
      <c r="F292" s="124">
        <v>0.52</v>
      </c>
      <c r="G292" s="94" t="s">
        <v>190</v>
      </c>
      <c r="H292" s="94" t="s">
        <v>79</v>
      </c>
      <c r="I292" s="94"/>
      <c r="J292" s="94"/>
      <c r="K292" s="112" t="s">
        <v>83</v>
      </c>
      <c r="L292" s="94" t="s">
        <v>112</v>
      </c>
      <c r="M292" s="113"/>
      <c r="N292" s="113"/>
      <c r="O292" s="94"/>
      <c r="P292" s="113"/>
      <c r="Q292" s="113"/>
      <c r="R292" s="113"/>
      <c r="S292" s="113"/>
      <c r="T292" s="113"/>
      <c r="U292" s="113"/>
      <c r="V292" s="113"/>
      <c r="W292" s="113"/>
      <c r="X292" s="113"/>
    </row>
    <row r="293" ht="30" hidden="1" customHeight="1" spans="1:24">
      <c r="A293" s="85">
        <v>154</v>
      </c>
      <c r="B293" s="103" t="s">
        <v>536</v>
      </c>
      <c r="C293" s="85" t="s">
        <v>89</v>
      </c>
      <c r="D293" s="124">
        <f t="shared" si="7"/>
        <v>0.04</v>
      </c>
      <c r="E293" s="124"/>
      <c r="F293" s="124">
        <v>0.04</v>
      </c>
      <c r="G293" s="94" t="s">
        <v>270</v>
      </c>
      <c r="H293" s="88" t="s">
        <v>111</v>
      </c>
      <c r="I293" s="94"/>
      <c r="J293" s="94"/>
      <c r="K293" s="112" t="s">
        <v>83</v>
      </c>
      <c r="L293" s="94" t="s">
        <v>112</v>
      </c>
      <c r="M293" s="113"/>
      <c r="N293" s="113"/>
      <c r="O293" s="94"/>
      <c r="P293" s="113"/>
      <c r="Q293" s="113"/>
      <c r="R293" s="113"/>
      <c r="S293" s="113"/>
      <c r="T293" s="113"/>
      <c r="U293" s="113"/>
      <c r="V293" s="113"/>
      <c r="W293" s="113"/>
      <c r="X293" s="113"/>
    </row>
    <row r="294" ht="30" hidden="1" customHeight="1" spans="1:24">
      <c r="A294" s="85">
        <v>155</v>
      </c>
      <c r="B294" s="86" t="s">
        <v>537</v>
      </c>
      <c r="C294" s="85" t="s">
        <v>131</v>
      </c>
      <c r="D294" s="87">
        <f t="shared" si="7"/>
        <v>0.09</v>
      </c>
      <c r="E294" s="87"/>
      <c r="F294" s="87">
        <v>0.09</v>
      </c>
      <c r="G294" s="88" t="s">
        <v>538</v>
      </c>
      <c r="H294" s="88" t="s">
        <v>56</v>
      </c>
      <c r="I294" s="85" t="s">
        <v>539</v>
      </c>
      <c r="J294" s="94" t="s">
        <v>540</v>
      </c>
      <c r="K294" s="112" t="s">
        <v>83</v>
      </c>
      <c r="L294" s="94" t="s">
        <v>112</v>
      </c>
      <c r="M294" s="113"/>
      <c r="N294" s="113"/>
      <c r="O294" s="94"/>
      <c r="P294" s="113"/>
      <c r="Q294" s="113"/>
      <c r="R294" s="113"/>
      <c r="S294" s="113"/>
      <c r="T294" s="113"/>
      <c r="U294" s="113"/>
      <c r="V294" s="113"/>
      <c r="W294" s="113"/>
      <c r="X294" s="113"/>
    </row>
    <row r="295" ht="30" hidden="1" customHeight="1" spans="1:24">
      <c r="A295" s="85">
        <v>156</v>
      </c>
      <c r="B295" s="103" t="s">
        <v>541</v>
      </c>
      <c r="C295" s="85" t="s">
        <v>131</v>
      </c>
      <c r="D295" s="87">
        <f t="shared" si="7"/>
        <v>0.2</v>
      </c>
      <c r="E295" s="124"/>
      <c r="F295" s="87">
        <v>0.2</v>
      </c>
      <c r="G295" s="94" t="s">
        <v>159</v>
      </c>
      <c r="H295" s="88" t="s">
        <v>56</v>
      </c>
      <c r="I295" s="94"/>
      <c r="J295" s="114"/>
      <c r="K295" s="112" t="s">
        <v>83</v>
      </c>
      <c r="L295" s="94" t="s">
        <v>112</v>
      </c>
      <c r="M295" s="113"/>
      <c r="N295" s="113"/>
      <c r="O295" s="94"/>
      <c r="P295" s="113"/>
      <c r="Q295" s="113"/>
      <c r="R295" s="113"/>
      <c r="S295" s="113"/>
      <c r="T295" s="113"/>
      <c r="U295" s="113"/>
      <c r="V295" s="113"/>
      <c r="W295" s="113"/>
      <c r="X295" s="113"/>
    </row>
    <row r="296" ht="30" hidden="1" customHeight="1" spans="1:24">
      <c r="A296" s="85">
        <v>157</v>
      </c>
      <c r="B296" s="103" t="s">
        <v>542</v>
      </c>
      <c r="C296" s="85" t="s">
        <v>131</v>
      </c>
      <c r="D296" s="87">
        <v>0.58</v>
      </c>
      <c r="E296" s="124"/>
      <c r="F296" s="87">
        <v>0.58</v>
      </c>
      <c r="G296" s="94" t="s">
        <v>159</v>
      </c>
      <c r="H296" s="88" t="s">
        <v>70</v>
      </c>
      <c r="I296" s="94">
        <v>28</v>
      </c>
      <c r="J296" s="94" t="s">
        <v>543</v>
      </c>
      <c r="K296" s="112" t="s">
        <v>211</v>
      </c>
      <c r="L296" s="94" t="s">
        <v>66</v>
      </c>
      <c r="M296" s="113"/>
      <c r="N296" s="113"/>
      <c r="O296" s="94"/>
      <c r="P296" s="113"/>
      <c r="Q296" s="113"/>
      <c r="R296" s="113"/>
      <c r="S296" s="113"/>
      <c r="T296" s="113"/>
      <c r="U296" s="113"/>
      <c r="V296" s="113"/>
      <c r="W296" s="113"/>
      <c r="X296" s="113"/>
    </row>
    <row r="297" ht="30" hidden="1" customHeight="1" spans="1:24">
      <c r="A297" s="85">
        <v>158</v>
      </c>
      <c r="B297" s="103" t="s">
        <v>544</v>
      </c>
      <c r="C297" s="85" t="s">
        <v>131</v>
      </c>
      <c r="D297" s="139">
        <v>0.0036</v>
      </c>
      <c r="E297" s="124"/>
      <c r="F297" s="139">
        <v>0.0036</v>
      </c>
      <c r="G297" s="94" t="s">
        <v>261</v>
      </c>
      <c r="H297" s="88" t="s">
        <v>56</v>
      </c>
      <c r="I297" s="94"/>
      <c r="J297" s="94"/>
      <c r="K297" s="112" t="s">
        <v>545</v>
      </c>
      <c r="L297" s="94" t="s">
        <v>66</v>
      </c>
      <c r="M297" s="113"/>
      <c r="N297" s="113"/>
      <c r="O297" s="94"/>
      <c r="P297" s="113"/>
      <c r="Q297" s="113"/>
      <c r="R297" s="113"/>
      <c r="S297" s="113"/>
      <c r="T297" s="113"/>
      <c r="U297" s="113"/>
      <c r="V297" s="113"/>
      <c r="W297" s="113"/>
      <c r="X297" s="113"/>
    </row>
    <row r="298" ht="18.9" hidden="1" customHeight="1" spans="1:24">
      <c r="A298" s="85">
        <v>159</v>
      </c>
      <c r="B298" s="103" t="s">
        <v>546</v>
      </c>
      <c r="C298" s="85" t="s">
        <v>131</v>
      </c>
      <c r="D298" s="87">
        <v>0.01</v>
      </c>
      <c r="E298" s="124"/>
      <c r="F298" s="87">
        <v>0.01</v>
      </c>
      <c r="G298" s="94" t="s">
        <v>270</v>
      </c>
      <c r="H298" s="88" t="s">
        <v>56</v>
      </c>
      <c r="I298" s="94">
        <v>26</v>
      </c>
      <c r="J298" s="94">
        <v>176</v>
      </c>
      <c r="K298" s="112" t="s">
        <v>211</v>
      </c>
      <c r="L298" s="94" t="s">
        <v>66</v>
      </c>
      <c r="M298" s="113"/>
      <c r="N298" s="113"/>
      <c r="O298" s="94"/>
      <c r="P298" s="113"/>
      <c r="Q298" s="113"/>
      <c r="R298" s="113"/>
      <c r="S298" s="113"/>
      <c r="T298" s="113"/>
      <c r="U298" s="113"/>
      <c r="V298" s="113"/>
      <c r="W298" s="113"/>
      <c r="X298" s="113"/>
    </row>
    <row r="299" ht="18.9" hidden="1" customHeight="1" spans="1:24">
      <c r="A299" s="85">
        <v>160</v>
      </c>
      <c r="B299" s="103" t="s">
        <v>547</v>
      </c>
      <c r="C299" s="85" t="s">
        <v>89</v>
      </c>
      <c r="D299" s="87">
        <v>0.02</v>
      </c>
      <c r="E299" s="124"/>
      <c r="F299" s="87">
        <v>0.02</v>
      </c>
      <c r="G299" s="94" t="s">
        <v>55</v>
      </c>
      <c r="H299" s="88" t="s">
        <v>297</v>
      </c>
      <c r="I299" s="94">
        <v>33</v>
      </c>
      <c r="J299" s="94" t="s">
        <v>548</v>
      </c>
      <c r="K299" s="112" t="s">
        <v>211</v>
      </c>
      <c r="L299" s="94" t="s">
        <v>66</v>
      </c>
      <c r="M299" s="113"/>
      <c r="N299" s="113"/>
      <c r="O299" s="94"/>
      <c r="P299" s="113"/>
      <c r="Q299" s="113"/>
      <c r="R299" s="113"/>
      <c r="S299" s="113"/>
      <c r="T299" s="113"/>
      <c r="U299" s="113"/>
      <c r="V299" s="113"/>
      <c r="W299" s="113"/>
      <c r="X299" s="113"/>
    </row>
    <row r="300" ht="18.9" hidden="1" customHeight="1" spans="1:24">
      <c r="A300" s="85">
        <v>161</v>
      </c>
      <c r="B300" s="86" t="s">
        <v>549</v>
      </c>
      <c r="C300" s="85" t="s">
        <v>131</v>
      </c>
      <c r="D300" s="87">
        <v>0.019</v>
      </c>
      <c r="E300" s="87"/>
      <c r="F300" s="87">
        <v>0.019</v>
      </c>
      <c r="G300" s="104" t="s">
        <v>550</v>
      </c>
      <c r="H300" s="104" t="s">
        <v>56</v>
      </c>
      <c r="I300" s="94"/>
      <c r="J300" s="94"/>
      <c r="K300" s="112" t="s">
        <v>176</v>
      </c>
      <c r="L300" s="94" t="s">
        <v>58</v>
      </c>
      <c r="M300" s="113"/>
      <c r="N300" s="113"/>
      <c r="O300" s="94"/>
      <c r="P300" s="113"/>
      <c r="Q300" s="113"/>
      <c r="R300" s="113"/>
      <c r="S300" s="113"/>
      <c r="T300" s="113"/>
      <c r="U300" s="113"/>
      <c r="V300" s="113"/>
      <c r="W300" s="113"/>
      <c r="X300" s="113"/>
    </row>
    <row r="301" ht="30" hidden="1" customHeight="1" spans="1:24">
      <c r="A301" s="85">
        <v>162</v>
      </c>
      <c r="B301" s="86" t="s">
        <v>551</v>
      </c>
      <c r="C301" s="85" t="s">
        <v>131</v>
      </c>
      <c r="D301" s="87">
        <v>0.58496</v>
      </c>
      <c r="E301" s="87"/>
      <c r="F301" s="87">
        <v>0.58496</v>
      </c>
      <c r="G301" s="104" t="s">
        <v>203</v>
      </c>
      <c r="H301" s="104" t="s">
        <v>70</v>
      </c>
      <c r="I301" s="94">
        <v>28</v>
      </c>
      <c r="J301" s="94" t="s">
        <v>552</v>
      </c>
      <c r="K301" s="112" t="s">
        <v>176</v>
      </c>
      <c r="L301" s="94"/>
      <c r="M301" s="113"/>
      <c r="N301" s="113"/>
      <c r="O301" s="94"/>
      <c r="P301" s="113"/>
      <c r="Q301" s="113"/>
      <c r="R301" s="113"/>
      <c r="S301" s="113"/>
      <c r="T301" s="113"/>
      <c r="U301" s="113"/>
      <c r="V301" s="113"/>
      <c r="W301" s="113"/>
      <c r="X301" s="113"/>
    </row>
    <row r="302" ht="18.45" hidden="1" customHeight="1" spans="1:24">
      <c r="A302" s="85">
        <v>163</v>
      </c>
      <c r="B302" s="86" t="s">
        <v>553</v>
      </c>
      <c r="C302" s="85" t="s">
        <v>131</v>
      </c>
      <c r="D302" s="87">
        <v>0.04</v>
      </c>
      <c r="E302" s="87"/>
      <c r="F302" s="87">
        <v>0.04</v>
      </c>
      <c r="G302" s="104" t="s">
        <v>87</v>
      </c>
      <c r="H302" s="104" t="s">
        <v>73</v>
      </c>
      <c r="I302" s="94">
        <v>19</v>
      </c>
      <c r="J302" s="94" t="s">
        <v>554</v>
      </c>
      <c r="K302" s="112" t="s">
        <v>176</v>
      </c>
      <c r="L302" s="94"/>
      <c r="M302" s="113"/>
      <c r="N302" s="113"/>
      <c r="O302" s="94"/>
      <c r="P302" s="113"/>
      <c r="Q302" s="113"/>
      <c r="R302" s="113"/>
      <c r="S302" s="113"/>
      <c r="T302" s="113"/>
      <c r="U302" s="113"/>
      <c r="V302" s="113"/>
      <c r="W302" s="113"/>
      <c r="X302" s="113"/>
    </row>
    <row r="303" ht="18.45" hidden="1" customHeight="1" spans="1:24">
      <c r="A303" s="85">
        <v>164</v>
      </c>
      <c r="B303" s="86" t="s">
        <v>555</v>
      </c>
      <c r="C303" s="85" t="s">
        <v>89</v>
      </c>
      <c r="D303" s="87">
        <v>0.1</v>
      </c>
      <c r="E303" s="87"/>
      <c r="F303" s="87">
        <v>0.1</v>
      </c>
      <c r="G303" s="104" t="s">
        <v>265</v>
      </c>
      <c r="H303" s="104" t="s">
        <v>297</v>
      </c>
      <c r="I303" s="94">
        <v>37</v>
      </c>
      <c r="J303" s="94">
        <v>15</v>
      </c>
      <c r="K303" s="112" t="s">
        <v>176</v>
      </c>
      <c r="L303" s="94"/>
      <c r="M303" s="113"/>
      <c r="N303" s="113"/>
      <c r="O303" s="94"/>
      <c r="P303" s="113"/>
      <c r="Q303" s="113"/>
      <c r="R303" s="113"/>
      <c r="S303" s="113"/>
      <c r="T303" s="113"/>
      <c r="U303" s="113"/>
      <c r="V303" s="113"/>
      <c r="W303" s="113"/>
      <c r="X303" s="113"/>
    </row>
    <row r="304" ht="18.45" hidden="1" customHeight="1" spans="1:24">
      <c r="A304" s="85">
        <v>165</v>
      </c>
      <c r="B304" s="86" t="s">
        <v>556</v>
      </c>
      <c r="C304" s="85" t="s">
        <v>89</v>
      </c>
      <c r="D304" s="87">
        <v>0.012</v>
      </c>
      <c r="E304" s="87"/>
      <c r="F304" s="87">
        <v>0.012</v>
      </c>
      <c r="G304" s="104" t="s">
        <v>203</v>
      </c>
      <c r="H304" s="104" t="s">
        <v>111</v>
      </c>
      <c r="I304" s="94">
        <v>23</v>
      </c>
      <c r="J304" s="94">
        <v>78</v>
      </c>
      <c r="K304" s="112" t="s">
        <v>176</v>
      </c>
      <c r="L304" s="94"/>
      <c r="M304" s="113"/>
      <c r="N304" s="113"/>
      <c r="O304" s="94"/>
      <c r="P304" s="113"/>
      <c r="Q304" s="113"/>
      <c r="R304" s="113"/>
      <c r="S304" s="113"/>
      <c r="T304" s="113"/>
      <c r="U304" s="113"/>
      <c r="V304" s="113"/>
      <c r="W304" s="113"/>
      <c r="X304" s="113"/>
    </row>
    <row r="305" ht="18.45" hidden="1" customHeight="1" spans="1:24">
      <c r="A305" s="89" t="s">
        <v>557</v>
      </c>
      <c r="B305" s="90" t="s">
        <v>558</v>
      </c>
      <c r="C305" s="85"/>
      <c r="D305" s="87"/>
      <c r="E305" s="87"/>
      <c r="F305" s="87"/>
      <c r="G305" s="94"/>
      <c r="H305" s="94"/>
      <c r="I305" s="85"/>
      <c r="J305" s="94"/>
      <c r="K305" s="112"/>
      <c r="L305" s="94"/>
      <c r="M305" s="113"/>
      <c r="N305" s="113"/>
      <c r="O305" s="94"/>
      <c r="P305" s="113"/>
      <c r="Q305" s="113"/>
      <c r="R305" s="113"/>
      <c r="S305" s="113"/>
      <c r="T305" s="113"/>
      <c r="U305" s="113"/>
      <c r="V305" s="113"/>
      <c r="W305" s="113"/>
      <c r="X305" s="113"/>
    </row>
    <row r="306" ht="18.45" hidden="1" customHeight="1" spans="1:24">
      <c r="A306" s="85">
        <v>166</v>
      </c>
      <c r="B306" s="86" t="s">
        <v>559</v>
      </c>
      <c r="C306" s="85" t="s">
        <v>265</v>
      </c>
      <c r="D306" s="87">
        <v>0.0997</v>
      </c>
      <c r="E306" s="87"/>
      <c r="F306" s="87">
        <v>0.0997</v>
      </c>
      <c r="G306" s="94" t="s">
        <v>265</v>
      </c>
      <c r="H306" s="94" t="s">
        <v>82</v>
      </c>
      <c r="I306" s="85">
        <v>53</v>
      </c>
      <c r="J306" s="94" t="s">
        <v>560</v>
      </c>
      <c r="K306" s="112" t="s">
        <v>211</v>
      </c>
      <c r="L306" s="94" t="s">
        <v>66</v>
      </c>
      <c r="M306" s="113"/>
      <c r="N306" s="113"/>
      <c r="O306" s="94"/>
      <c r="P306" s="113"/>
      <c r="Q306" s="113"/>
      <c r="R306" s="113"/>
      <c r="S306" s="113"/>
      <c r="T306" s="113"/>
      <c r="U306" s="113"/>
      <c r="V306" s="113"/>
      <c r="W306" s="113"/>
      <c r="X306" s="113"/>
    </row>
    <row r="307" ht="18.45" hidden="1" customHeight="1" spans="1:24">
      <c r="A307" s="85">
        <v>167</v>
      </c>
      <c r="B307" s="86" t="s">
        <v>561</v>
      </c>
      <c r="C307" s="85" t="s">
        <v>265</v>
      </c>
      <c r="D307" s="87">
        <v>0.361</v>
      </c>
      <c r="E307" s="87"/>
      <c r="F307" s="87">
        <v>0.361</v>
      </c>
      <c r="G307" s="94" t="s">
        <v>265</v>
      </c>
      <c r="H307" s="94" t="s">
        <v>82</v>
      </c>
      <c r="I307" s="85">
        <v>14</v>
      </c>
      <c r="J307" s="94">
        <v>30</v>
      </c>
      <c r="K307" s="112" t="s">
        <v>211</v>
      </c>
      <c r="L307" s="94" t="s">
        <v>66</v>
      </c>
      <c r="M307" s="113"/>
      <c r="N307" s="113"/>
      <c r="O307" s="94"/>
      <c r="P307" s="113"/>
      <c r="Q307" s="113"/>
      <c r="R307" s="113"/>
      <c r="S307" s="113"/>
      <c r="T307" s="113"/>
      <c r="U307" s="113"/>
      <c r="V307" s="113"/>
      <c r="W307" s="113"/>
      <c r="X307" s="113"/>
    </row>
    <row r="308" ht="18.45" hidden="1" customHeight="1" spans="1:24">
      <c r="A308" s="85">
        <v>168</v>
      </c>
      <c r="B308" s="86" t="s">
        <v>562</v>
      </c>
      <c r="C308" s="85" t="s">
        <v>265</v>
      </c>
      <c r="D308" s="87">
        <v>0.0339</v>
      </c>
      <c r="E308" s="87"/>
      <c r="F308" s="87">
        <v>0.0339</v>
      </c>
      <c r="G308" s="94" t="s">
        <v>265</v>
      </c>
      <c r="H308" s="94" t="s">
        <v>82</v>
      </c>
      <c r="I308" s="85">
        <v>39</v>
      </c>
      <c r="J308" s="94" t="s">
        <v>563</v>
      </c>
      <c r="K308" s="112" t="s">
        <v>211</v>
      </c>
      <c r="L308" s="94" t="s">
        <v>66</v>
      </c>
      <c r="M308" s="113"/>
      <c r="N308" s="113"/>
      <c r="O308" s="94"/>
      <c r="P308" s="113"/>
      <c r="Q308" s="113"/>
      <c r="R308" s="113"/>
      <c r="S308" s="113"/>
      <c r="T308" s="113"/>
      <c r="U308" s="113"/>
      <c r="V308" s="113"/>
      <c r="W308" s="113"/>
      <c r="X308" s="113"/>
    </row>
    <row r="309" ht="18.45" hidden="1" customHeight="1" spans="1:24">
      <c r="A309" s="85">
        <v>169</v>
      </c>
      <c r="B309" s="86" t="s">
        <v>564</v>
      </c>
      <c r="C309" s="85" t="s">
        <v>265</v>
      </c>
      <c r="D309" s="87">
        <v>0.1</v>
      </c>
      <c r="E309" s="87"/>
      <c r="F309" s="87">
        <v>0.1</v>
      </c>
      <c r="G309" s="94" t="s">
        <v>265</v>
      </c>
      <c r="H309" s="94" t="s">
        <v>82</v>
      </c>
      <c r="I309" s="85">
        <v>23</v>
      </c>
      <c r="J309" s="94" t="s">
        <v>565</v>
      </c>
      <c r="K309" s="112" t="s">
        <v>211</v>
      </c>
      <c r="L309" s="94" t="s">
        <v>66</v>
      </c>
      <c r="M309" s="113"/>
      <c r="N309" s="113"/>
      <c r="O309" s="94"/>
      <c r="P309" s="113"/>
      <c r="Q309" s="113"/>
      <c r="R309" s="113"/>
      <c r="S309" s="113"/>
      <c r="T309" s="113"/>
      <c r="U309" s="113"/>
      <c r="V309" s="113"/>
      <c r="W309" s="113"/>
      <c r="X309" s="113"/>
    </row>
    <row r="310" ht="18.45" hidden="1" customHeight="1" spans="1:24">
      <c r="A310" s="85">
        <v>170</v>
      </c>
      <c r="B310" s="86" t="s">
        <v>566</v>
      </c>
      <c r="C310" s="85" t="s">
        <v>265</v>
      </c>
      <c r="D310" s="87">
        <v>0.0899</v>
      </c>
      <c r="E310" s="87"/>
      <c r="F310" s="87">
        <v>0.0899</v>
      </c>
      <c r="G310" s="94" t="s">
        <v>265</v>
      </c>
      <c r="H310" s="94" t="s">
        <v>82</v>
      </c>
      <c r="I310" s="85">
        <v>74</v>
      </c>
      <c r="J310" s="94">
        <v>198</v>
      </c>
      <c r="K310" s="112" t="s">
        <v>211</v>
      </c>
      <c r="L310" s="94" t="s">
        <v>66</v>
      </c>
      <c r="M310" s="113"/>
      <c r="N310" s="113"/>
      <c r="O310" s="94"/>
      <c r="P310" s="113"/>
      <c r="Q310" s="113"/>
      <c r="R310" s="113"/>
      <c r="S310" s="113"/>
      <c r="T310" s="113"/>
      <c r="U310" s="113"/>
      <c r="V310" s="113"/>
      <c r="W310" s="113"/>
      <c r="X310" s="113"/>
    </row>
    <row r="311" ht="18.45" hidden="1" customHeight="1" spans="1:24">
      <c r="A311" s="85">
        <v>171</v>
      </c>
      <c r="B311" s="86" t="s">
        <v>567</v>
      </c>
      <c r="C311" s="85" t="s">
        <v>265</v>
      </c>
      <c r="D311" s="87">
        <v>0.05</v>
      </c>
      <c r="E311" s="87"/>
      <c r="F311" s="87">
        <v>0.05</v>
      </c>
      <c r="G311" s="94" t="s">
        <v>265</v>
      </c>
      <c r="H311" s="94" t="s">
        <v>82</v>
      </c>
      <c r="I311" s="85">
        <v>66</v>
      </c>
      <c r="J311" s="94" t="s">
        <v>568</v>
      </c>
      <c r="K311" s="112" t="s">
        <v>211</v>
      </c>
      <c r="L311" s="94" t="s">
        <v>66</v>
      </c>
      <c r="M311" s="113"/>
      <c r="N311" s="113"/>
      <c r="O311" s="94"/>
      <c r="P311" s="113"/>
      <c r="Q311" s="113"/>
      <c r="R311" s="113"/>
      <c r="S311" s="113"/>
      <c r="T311" s="113"/>
      <c r="U311" s="113"/>
      <c r="V311" s="113"/>
      <c r="W311" s="113"/>
      <c r="X311" s="113"/>
    </row>
    <row r="312" ht="18.45" hidden="1" customHeight="1" spans="1:24">
      <c r="A312" s="85">
        <v>172</v>
      </c>
      <c r="B312" s="86" t="s">
        <v>569</v>
      </c>
      <c r="C312" s="85" t="s">
        <v>265</v>
      </c>
      <c r="D312" s="87">
        <v>0.6418</v>
      </c>
      <c r="E312" s="87"/>
      <c r="F312" s="87">
        <v>0.6418</v>
      </c>
      <c r="G312" s="94" t="s">
        <v>265</v>
      </c>
      <c r="H312" s="94" t="s">
        <v>82</v>
      </c>
      <c r="I312" s="85">
        <v>53</v>
      </c>
      <c r="J312" s="94" t="s">
        <v>570</v>
      </c>
      <c r="K312" s="112" t="s">
        <v>211</v>
      </c>
      <c r="L312" s="94" t="s">
        <v>66</v>
      </c>
      <c r="M312" s="113"/>
      <c r="N312" s="113"/>
      <c r="O312" s="94"/>
      <c r="P312" s="113"/>
      <c r="Q312" s="113"/>
      <c r="R312" s="113"/>
      <c r="S312" s="113"/>
      <c r="T312" s="113"/>
      <c r="U312" s="113"/>
      <c r="V312" s="113"/>
      <c r="W312" s="113"/>
      <c r="X312" s="113"/>
    </row>
    <row r="313" ht="18.45" hidden="1" customHeight="1" spans="1:24">
      <c r="A313" s="85">
        <v>173</v>
      </c>
      <c r="B313" s="86" t="s">
        <v>571</v>
      </c>
      <c r="C313" s="85" t="s">
        <v>250</v>
      </c>
      <c r="D313" s="87">
        <v>0.03</v>
      </c>
      <c r="E313" s="87"/>
      <c r="F313" s="87">
        <v>0.03</v>
      </c>
      <c r="G313" s="85" t="s">
        <v>250</v>
      </c>
      <c r="H313" s="94" t="s">
        <v>76</v>
      </c>
      <c r="I313" s="85">
        <v>36</v>
      </c>
      <c r="J313" s="94">
        <v>1285</v>
      </c>
      <c r="K313" s="112" t="s">
        <v>211</v>
      </c>
      <c r="L313" s="94" t="s">
        <v>66</v>
      </c>
      <c r="M313" s="113"/>
      <c r="N313" s="113"/>
      <c r="O313" s="94"/>
      <c r="P313" s="113"/>
      <c r="Q313" s="113"/>
      <c r="R313" s="113"/>
      <c r="S313" s="113"/>
      <c r="T313" s="113"/>
      <c r="U313" s="113"/>
      <c r="V313" s="113"/>
      <c r="W313" s="113"/>
      <c r="X313" s="113"/>
    </row>
    <row r="314" ht="30" hidden="1" customHeight="1" spans="1:24">
      <c r="A314" s="85">
        <v>174</v>
      </c>
      <c r="B314" s="86" t="s">
        <v>572</v>
      </c>
      <c r="C314" s="85" t="s">
        <v>250</v>
      </c>
      <c r="D314" s="87">
        <v>3.41</v>
      </c>
      <c r="E314" s="87"/>
      <c r="F314" s="87">
        <v>3.41</v>
      </c>
      <c r="G314" s="85" t="s">
        <v>250</v>
      </c>
      <c r="H314" s="94" t="s">
        <v>76</v>
      </c>
      <c r="I314" s="85">
        <v>34</v>
      </c>
      <c r="J314" s="94" t="s">
        <v>573</v>
      </c>
      <c r="K314" s="112" t="s">
        <v>574</v>
      </c>
      <c r="L314" s="94" t="s">
        <v>66</v>
      </c>
      <c r="M314" s="113"/>
      <c r="N314" s="113"/>
      <c r="O314" s="94"/>
      <c r="P314" s="113"/>
      <c r="Q314" s="113"/>
      <c r="R314" s="113"/>
      <c r="S314" s="113"/>
      <c r="T314" s="113"/>
      <c r="U314" s="113"/>
      <c r="V314" s="113"/>
      <c r="W314" s="113"/>
      <c r="X314" s="113"/>
    </row>
    <row r="315" ht="30" hidden="1" customHeight="1" spans="1:24">
      <c r="A315" s="85">
        <v>175</v>
      </c>
      <c r="B315" s="86" t="s">
        <v>575</v>
      </c>
      <c r="C315" s="85" t="s">
        <v>250</v>
      </c>
      <c r="D315" s="87">
        <v>6.61</v>
      </c>
      <c r="E315" s="87"/>
      <c r="F315" s="87">
        <v>6.61</v>
      </c>
      <c r="G315" s="85" t="s">
        <v>250</v>
      </c>
      <c r="H315" s="94" t="s">
        <v>297</v>
      </c>
      <c r="I315" s="85">
        <v>19</v>
      </c>
      <c r="J315" s="94">
        <v>523</v>
      </c>
      <c r="K315" s="112" t="s">
        <v>576</v>
      </c>
      <c r="L315" s="94" t="s">
        <v>66</v>
      </c>
      <c r="M315" s="113"/>
      <c r="N315" s="113"/>
      <c r="O315" s="94"/>
      <c r="P315" s="113"/>
      <c r="Q315" s="113"/>
      <c r="R315" s="113"/>
      <c r="S315" s="113"/>
      <c r="T315" s="113"/>
      <c r="U315" s="113"/>
      <c r="V315" s="113"/>
      <c r="W315" s="113"/>
      <c r="X315" s="113"/>
    </row>
    <row r="316" ht="30" hidden="1" customHeight="1" spans="1:24">
      <c r="A316" s="85">
        <v>176</v>
      </c>
      <c r="B316" s="86" t="s">
        <v>577</v>
      </c>
      <c r="C316" s="85" t="s">
        <v>250</v>
      </c>
      <c r="D316" s="87">
        <v>4.5</v>
      </c>
      <c r="E316" s="87"/>
      <c r="F316" s="87">
        <v>4.5</v>
      </c>
      <c r="G316" s="85" t="s">
        <v>250</v>
      </c>
      <c r="H316" s="94" t="s">
        <v>297</v>
      </c>
      <c r="I316" s="85" t="s">
        <v>578</v>
      </c>
      <c r="J316" s="94"/>
      <c r="K316" s="112" t="s">
        <v>579</v>
      </c>
      <c r="L316" s="94" t="s">
        <v>66</v>
      </c>
      <c r="M316" s="113"/>
      <c r="N316" s="113"/>
      <c r="O316" s="94"/>
      <c r="P316" s="113"/>
      <c r="Q316" s="113"/>
      <c r="R316" s="113"/>
      <c r="S316" s="113"/>
      <c r="T316" s="113"/>
      <c r="U316" s="113"/>
      <c r="V316" s="113"/>
      <c r="W316" s="113"/>
      <c r="X316" s="113"/>
    </row>
    <row r="317" ht="30" hidden="1" customHeight="1" spans="1:24">
      <c r="A317" s="85">
        <v>177</v>
      </c>
      <c r="B317" s="86" t="s">
        <v>580</v>
      </c>
      <c r="C317" s="85" t="s">
        <v>581</v>
      </c>
      <c r="D317" s="87">
        <v>0.198</v>
      </c>
      <c r="E317" s="87"/>
      <c r="F317" s="87">
        <v>0.198</v>
      </c>
      <c r="G317" s="94" t="s">
        <v>581</v>
      </c>
      <c r="H317" s="94" t="s">
        <v>297</v>
      </c>
      <c r="I317" s="85">
        <v>7</v>
      </c>
      <c r="J317" s="94">
        <v>274</v>
      </c>
      <c r="K317" s="112" t="s">
        <v>582</v>
      </c>
      <c r="L317" s="94" t="s">
        <v>66</v>
      </c>
      <c r="M317" s="113"/>
      <c r="N317" s="113"/>
      <c r="O317" s="94"/>
      <c r="P317" s="113"/>
      <c r="Q317" s="113"/>
      <c r="R317" s="113"/>
      <c r="S317" s="113"/>
      <c r="T317" s="113"/>
      <c r="U317" s="113"/>
      <c r="V317" s="113"/>
      <c r="W317" s="113"/>
      <c r="X317" s="113"/>
    </row>
    <row r="318" ht="30" hidden="1" customHeight="1" spans="1:24">
      <c r="A318" s="85">
        <v>178</v>
      </c>
      <c r="B318" s="86" t="s">
        <v>583</v>
      </c>
      <c r="C318" s="85" t="s">
        <v>584</v>
      </c>
      <c r="D318" s="87">
        <v>0.15</v>
      </c>
      <c r="E318" s="87"/>
      <c r="F318" s="87">
        <v>0.15</v>
      </c>
      <c r="G318" s="94" t="s">
        <v>584</v>
      </c>
      <c r="H318" s="94" t="s">
        <v>111</v>
      </c>
      <c r="I318" s="85" t="s">
        <v>585</v>
      </c>
      <c r="J318" s="94" t="s">
        <v>586</v>
      </c>
      <c r="K318" s="112" t="s">
        <v>587</v>
      </c>
      <c r="L318" s="94" t="s">
        <v>66</v>
      </c>
      <c r="M318" s="113"/>
      <c r="N318" s="113"/>
      <c r="O318" s="94"/>
      <c r="P318" s="113"/>
      <c r="Q318" s="113"/>
      <c r="R318" s="113"/>
      <c r="S318" s="113"/>
      <c r="T318" s="113"/>
      <c r="U318" s="113"/>
      <c r="V318" s="113"/>
      <c r="W318" s="113"/>
      <c r="X318" s="113"/>
    </row>
    <row r="319" ht="39.9" hidden="1" customHeight="1" spans="1:24">
      <c r="A319" s="140">
        <v>179</v>
      </c>
      <c r="B319" s="141" t="s">
        <v>588</v>
      </c>
      <c r="C319" s="140" t="s">
        <v>584</v>
      </c>
      <c r="D319" s="142">
        <v>0.31</v>
      </c>
      <c r="E319" s="142"/>
      <c r="F319" s="142">
        <v>0.31</v>
      </c>
      <c r="G319" s="143" t="s">
        <v>584</v>
      </c>
      <c r="H319" s="143" t="s">
        <v>117</v>
      </c>
      <c r="I319" s="140">
        <v>23</v>
      </c>
      <c r="J319" s="143" t="s">
        <v>589</v>
      </c>
      <c r="K319" s="145" t="s">
        <v>590</v>
      </c>
      <c r="L319" s="143" t="s">
        <v>66</v>
      </c>
      <c r="M319" s="146"/>
      <c r="N319" s="146"/>
      <c r="O319" s="143"/>
      <c r="P319" s="146"/>
      <c r="Q319" s="146"/>
      <c r="R319" s="146"/>
      <c r="S319" s="146"/>
      <c r="T319" s="146"/>
      <c r="U319" s="146"/>
      <c r="V319" s="146"/>
      <c r="W319" s="146"/>
      <c r="X319" s="146"/>
    </row>
    <row r="320" s="51" customFormat="1" ht="33.75" customHeight="1" spans="1:15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7"/>
      <c r="M320" s="147"/>
      <c r="O320" s="147"/>
    </row>
    <row r="321" spans="16:17">
      <c r="P321" s="53"/>
      <c r="Q321" s="53"/>
    </row>
    <row r="322" s="53" customFormat="1" spans="1:9">
      <c r="A322" s="54"/>
      <c r="B322" s="55"/>
      <c r="C322" s="54"/>
      <c r="D322" s="56"/>
      <c r="E322" s="56"/>
      <c r="F322" s="56"/>
      <c r="I322" s="54"/>
    </row>
    <row r="323" s="53" customFormat="1" spans="1:9">
      <c r="A323" s="54"/>
      <c r="B323" s="55"/>
      <c r="C323" s="54"/>
      <c r="D323" s="56"/>
      <c r="E323" s="56"/>
      <c r="F323" s="148"/>
      <c r="I323" s="54"/>
    </row>
    <row r="324" s="53" customFormat="1" spans="1:9">
      <c r="A324" s="54"/>
      <c r="B324" s="55"/>
      <c r="C324" s="54"/>
      <c r="D324" s="56"/>
      <c r="E324" s="56"/>
      <c r="F324" s="56"/>
      <c r="I324" s="54"/>
    </row>
    <row r="325" s="53" customFormat="1" spans="1:9">
      <c r="A325" s="54"/>
      <c r="B325" s="55"/>
      <c r="C325" s="54"/>
      <c r="D325" s="54"/>
      <c r="E325" s="56"/>
      <c r="F325" s="56"/>
      <c r="I325" s="54"/>
    </row>
    <row r="326" s="53" customFormat="1" spans="1:9">
      <c r="A326" s="54"/>
      <c r="B326" s="55"/>
      <c r="C326" s="54"/>
      <c r="D326" s="149"/>
      <c r="E326" s="56"/>
      <c r="F326" s="56"/>
      <c r="G326" s="56"/>
      <c r="I326" s="150"/>
    </row>
    <row r="327" s="53" customFormat="1" spans="1:9">
      <c r="A327" s="54"/>
      <c r="B327" s="55"/>
      <c r="C327" s="54"/>
      <c r="D327" s="54"/>
      <c r="E327" s="56"/>
      <c r="F327" s="150"/>
      <c r="I327" s="150"/>
    </row>
    <row r="328" s="53" customFormat="1" spans="1:9">
      <c r="A328" s="54"/>
      <c r="B328" s="55"/>
      <c r="C328" s="54"/>
      <c r="D328" s="54"/>
      <c r="E328" s="56"/>
      <c r="F328" s="150"/>
      <c r="I328" s="54"/>
    </row>
    <row r="329" s="53" customFormat="1" spans="1:9">
      <c r="A329" s="54"/>
      <c r="B329" s="55"/>
      <c r="C329" s="54"/>
      <c r="D329" s="54"/>
      <c r="E329" s="56"/>
      <c r="F329" s="151"/>
      <c r="I329" s="54"/>
    </row>
    <row r="330" s="53" customFormat="1" hidden="1" spans="1:9">
      <c r="A330" s="54"/>
      <c r="B330" s="55"/>
      <c r="C330" s="54"/>
      <c r="D330" s="56"/>
      <c r="E330" s="56"/>
      <c r="F330" s="56"/>
      <c r="I330" s="54"/>
    </row>
    <row r="331" s="53" customFormat="1" hidden="1" spans="1:9">
      <c r="A331" s="54"/>
      <c r="B331" s="55"/>
      <c r="C331" s="54"/>
      <c r="D331" s="54"/>
      <c r="E331" s="56"/>
      <c r="F331" s="150"/>
      <c r="I331" s="54"/>
    </row>
    <row r="332" s="53" customFormat="1" hidden="1" spans="1:9">
      <c r="A332" s="54"/>
      <c r="B332" s="55"/>
      <c r="C332" s="54"/>
      <c r="D332" s="54"/>
      <c r="E332" s="56"/>
      <c r="F332" s="56"/>
      <c r="I332" s="54"/>
    </row>
    <row r="333" s="53" customFormat="1" hidden="1" spans="1:9">
      <c r="A333" s="54"/>
      <c r="B333" s="55"/>
      <c r="C333" s="54"/>
      <c r="D333" s="149"/>
      <c r="E333" s="56"/>
      <c r="F333" s="151"/>
      <c r="I333" s="54"/>
    </row>
    <row r="334" s="53" customFormat="1" hidden="1" spans="1:9">
      <c r="A334" s="54"/>
      <c r="B334" s="55"/>
      <c r="C334" s="54"/>
      <c r="D334" s="56"/>
      <c r="E334" s="56"/>
      <c r="F334" s="56"/>
      <c r="I334" s="54"/>
    </row>
    <row r="335" s="53" customFormat="1" hidden="1" spans="1:9">
      <c r="A335" s="54"/>
      <c r="B335" s="55"/>
      <c r="C335" s="54"/>
      <c r="D335" s="56"/>
      <c r="E335" s="56"/>
      <c r="F335" s="56"/>
      <c r="I335" s="54"/>
    </row>
    <row r="336" s="53" customFormat="1" hidden="1" spans="1:9">
      <c r="A336" s="54"/>
      <c r="B336" s="55"/>
      <c r="C336" s="54"/>
      <c r="D336" s="56"/>
      <c r="E336" s="56"/>
      <c r="F336" s="56"/>
      <c r="I336" s="54"/>
    </row>
    <row r="337" s="53" customFormat="1" hidden="1" spans="1:9">
      <c r="A337" s="54"/>
      <c r="B337" s="55"/>
      <c r="C337" s="54"/>
      <c r="D337" s="54"/>
      <c r="E337" s="56"/>
      <c r="F337" s="150"/>
      <c r="I337" s="54"/>
    </row>
    <row r="338" s="53" customFormat="1" hidden="1" spans="1:9">
      <c r="A338" s="54"/>
      <c r="B338" s="55"/>
      <c r="C338" s="54"/>
      <c r="D338" s="54"/>
      <c r="E338" s="56"/>
      <c r="F338" s="56"/>
      <c r="I338" s="54"/>
    </row>
    <row r="339" s="53" customFormat="1" hidden="1" spans="1:9">
      <c r="A339" s="54"/>
      <c r="B339" s="55"/>
      <c r="C339" s="54"/>
      <c r="D339" s="56"/>
      <c r="E339" s="56"/>
      <c r="F339" s="56"/>
      <c r="I339" s="54"/>
    </row>
    <row r="340" s="53" customFormat="1" hidden="1" spans="1:9">
      <c r="A340" s="54"/>
      <c r="B340" s="55"/>
      <c r="C340" s="54"/>
      <c r="D340" s="56"/>
      <c r="E340" s="56"/>
      <c r="F340" s="56"/>
      <c r="I340" s="54"/>
    </row>
    <row r="341" s="53" customFormat="1" hidden="1" spans="1:17">
      <c r="A341" s="54"/>
      <c r="B341" s="55"/>
      <c r="C341" s="54"/>
      <c r="D341" s="56"/>
      <c r="E341" s="56"/>
      <c r="F341" s="56"/>
      <c r="I341" s="54"/>
      <c r="P341" s="55"/>
      <c r="Q341" s="55"/>
    </row>
    <row r="342" hidden="1"/>
    <row r="343" hidden="1"/>
    <row r="344" hidden="1"/>
    <row r="345" hidden="1"/>
    <row r="346" hidden="1"/>
    <row r="347" hidden="1" spans="6:6">
      <c r="F347" s="151"/>
    </row>
    <row r="348" hidden="1"/>
    <row r="349" hidden="1"/>
    <row r="352" hidden="1" spans="6:7">
      <c r="F352" s="151"/>
      <c r="G352" s="56"/>
    </row>
    <row r="355" hidden="1"/>
    <row r="356" hidden="1" spans="7:8">
      <c r="G356" s="53" t="s">
        <v>591</v>
      </c>
      <c r="H356" s="53">
        <v>6</v>
      </c>
    </row>
    <row r="357" hidden="1" spans="7:8">
      <c r="G357" s="53" t="s">
        <v>32</v>
      </c>
      <c r="H357" s="53">
        <v>5</v>
      </c>
    </row>
    <row r="358" hidden="1" spans="7:8">
      <c r="G358" s="53" t="s">
        <v>66</v>
      </c>
      <c r="H358" s="53">
        <v>153</v>
      </c>
    </row>
    <row r="359" hidden="1" spans="7:8">
      <c r="G359" s="53" t="s">
        <v>592</v>
      </c>
      <c r="H359" s="53">
        <v>25</v>
      </c>
    </row>
    <row r="360" hidden="1"/>
    <row r="361" hidden="1" spans="7:8">
      <c r="G361" s="53" t="s">
        <v>593</v>
      </c>
      <c r="H361" s="53">
        <f>+H358+H359</f>
        <v>178</v>
      </c>
    </row>
    <row r="362" hidden="1"/>
    <row r="363" hidden="1"/>
    <row r="364" hidden="1"/>
  </sheetData>
  <autoFilter ref="A13:X319">
    <filterColumn colId="7">
      <filters blank="1">
        <filter val="P. An Hòa"/>
        <filter val="Hưng Thuận; Đôn Thuận; P. An Tịnh; P. An Hòa"/>
        <filter val="Các xã"/>
        <filter val="Các xã, phường"/>
        <filter val="Các phường"/>
        <filter val="P. An Hòa, P. An Tịnh"/>
        <filter val="(6)"/>
        <filter val="Phước Chỉ, P. An Hòa, P. Gia Bình, P. Gia Lộc,  P. Lộc Hưng, Hưng Thuận, Đôn Thuận"/>
      </filters>
    </filterColumn>
    <extLst/>
  </autoFilter>
  <mergeCells count="27">
    <mergeCell ref="A1:B1"/>
    <mergeCell ref="A3:X3"/>
    <mergeCell ref="B6:P6"/>
    <mergeCell ref="B7:P7"/>
    <mergeCell ref="B8:P8"/>
    <mergeCell ref="B9:P9"/>
    <mergeCell ref="B10:P10"/>
    <mergeCell ref="B11:P11"/>
    <mergeCell ref="F13:G13"/>
    <mergeCell ref="I13:J13"/>
    <mergeCell ref="Q13:X13"/>
    <mergeCell ref="T14:X14"/>
    <mergeCell ref="A320:K320"/>
    <mergeCell ref="A13:A15"/>
    <mergeCell ref="B13:B15"/>
    <mergeCell ref="C13:C14"/>
    <mergeCell ref="D13:D14"/>
    <mergeCell ref="E13:E14"/>
    <mergeCell ref="H13:H15"/>
    <mergeCell ref="I14:I15"/>
    <mergeCell ref="J14:J15"/>
    <mergeCell ref="K13:K14"/>
    <mergeCell ref="L13:L14"/>
    <mergeCell ref="M13:M14"/>
    <mergeCell ref="Q14:Q15"/>
    <mergeCell ref="R14:R15"/>
    <mergeCell ref="S14:S15"/>
  </mergeCells>
  <printOptions horizontalCentered="1"/>
  <pageMargins left="0.3" right="0.3" top="0.7" bottom="0.3" header="0.3" footer="0.3"/>
  <pageSetup paperSize="9" scale="6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FF00"/>
  </sheetPr>
  <dimension ref="A1:X364"/>
  <sheetViews>
    <sheetView workbookViewId="0">
      <pane xSplit="2" ySplit="14" topLeftCell="C177" activePane="bottomRight" state="frozen"/>
      <selection/>
      <selection pane="topRight"/>
      <selection pane="bottomLeft"/>
      <selection pane="bottomRight" activeCell="F240" sqref="F233 F240"/>
    </sheetView>
  </sheetViews>
  <sheetFormatPr defaultColWidth="9" defaultRowHeight="12"/>
  <cols>
    <col min="1" max="1" width="6" style="54" customWidth="1"/>
    <col min="2" max="2" width="57.4444444444444" style="55" customWidth="1"/>
    <col min="3" max="3" width="5.88888888888889" style="54" customWidth="1"/>
    <col min="4" max="4" width="7.55555555555556" style="56" hidden="1" customWidth="1"/>
    <col min="5" max="5" width="7.44444444444444" style="56" hidden="1" customWidth="1"/>
    <col min="6" max="6" width="8.88888888888889" style="56" customWidth="1"/>
    <col min="7" max="7" width="28.3333333333333" style="53" customWidth="1"/>
    <col min="8" max="8" width="20.5555555555556" style="53" customWidth="1"/>
    <col min="9" max="9" width="8.44444444444444" style="54" customWidth="1"/>
    <col min="10" max="10" width="17.5555555555556" style="53" customWidth="1"/>
    <col min="11" max="11" width="37.6666666666667" style="53" hidden="1" customWidth="1"/>
    <col min="12" max="12" width="11.5555555555556" style="53" hidden="1" customWidth="1"/>
    <col min="13" max="13" width="13.4444444444444" style="53" hidden="1" customWidth="1"/>
    <col min="14" max="14" width="9.11111111111111" style="55" hidden="1" customWidth="1"/>
    <col min="15" max="15" width="9.11111111111111" style="53" hidden="1" customWidth="1"/>
    <col min="16" max="16" width="9" style="55" hidden="1" customWidth="1"/>
    <col min="17" max="18" width="8.88888888888889" style="55"/>
    <col min="19" max="19" width="11.7777777777778" style="55" customWidth="1"/>
    <col min="20" max="20" width="8.88888888888889" style="55"/>
    <col min="21" max="21" width="7.66666666666667" style="55" customWidth="1"/>
    <col min="22" max="22" width="7" style="55" customWidth="1"/>
    <col min="23" max="23" width="8.88888888888889" style="55"/>
    <col min="24" max="24" width="16.7777777777778" style="55" customWidth="1"/>
    <col min="25" max="16384" width="8.88888888888889" style="55"/>
  </cols>
  <sheetData>
    <row r="1" ht="13.2" spans="1:13">
      <c r="A1" s="57" t="s">
        <v>0</v>
      </c>
      <c r="B1" s="57"/>
      <c r="C1" s="57"/>
      <c r="D1" s="58"/>
      <c r="E1" s="59"/>
      <c r="F1" s="59"/>
      <c r="G1" s="60"/>
      <c r="H1" s="60"/>
      <c r="I1" s="59"/>
      <c r="J1" s="60"/>
      <c r="K1" s="60"/>
      <c r="L1" s="60"/>
      <c r="M1" s="60"/>
    </row>
    <row r="2" spans="1:13">
      <c r="A2" s="61"/>
      <c r="B2" s="62"/>
      <c r="C2" s="62"/>
      <c r="D2" s="58"/>
      <c r="E2" s="58"/>
      <c r="F2" s="58"/>
      <c r="G2" s="60"/>
      <c r="H2" s="60"/>
      <c r="I2" s="59"/>
      <c r="J2" s="60"/>
      <c r="K2" s="60"/>
      <c r="L2" s="60"/>
      <c r="M2" s="60"/>
    </row>
    <row r="3" ht="18.75" customHeight="1" spans="1:24">
      <c r="A3" s="63" t="s">
        <v>595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ht="4.2" customHeight="1" spans="1:13">
      <c r="A4" s="61"/>
      <c r="B4" s="64"/>
      <c r="C4" s="64"/>
      <c r="D4" s="64"/>
      <c r="E4" s="64"/>
      <c r="F4" s="64"/>
      <c r="G4" s="64"/>
      <c r="H4" s="61"/>
      <c r="I4" s="61"/>
      <c r="J4" s="64"/>
      <c r="K4" s="105"/>
      <c r="L4" s="106"/>
      <c r="M4" s="61"/>
    </row>
    <row r="5" ht="14.25" customHeight="1" spans="1:13">
      <c r="A5" s="65" t="s">
        <v>2</v>
      </c>
      <c r="B5" s="64"/>
      <c r="C5" s="64"/>
      <c r="D5" s="64"/>
      <c r="E5" s="64"/>
      <c r="F5" s="64"/>
      <c r="G5" s="64"/>
      <c r="H5" s="61"/>
      <c r="I5" s="61"/>
      <c r="J5" s="64"/>
      <c r="K5" s="105"/>
      <c r="L5" s="106"/>
      <c r="M5" s="61"/>
    </row>
    <row r="6" ht="14.25" customHeight="1" spans="1:16">
      <c r="A6" s="61"/>
      <c r="B6" s="66" t="s">
        <v>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ht="14.25" customHeight="1" spans="1:16">
      <c r="A7" s="61"/>
      <c r="B7" s="67" t="s">
        <v>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ht="14.25" customHeight="1" spans="1:16">
      <c r="A8" s="61"/>
      <c r="B8" s="68" t="s">
        <v>5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ht="14.25" customHeight="1" spans="1:16">
      <c r="A9" s="61"/>
      <c r="B9" s="69" t="s">
        <v>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ht="14.25" customHeight="1" spans="1:16">
      <c r="A10" s="61"/>
      <c r="B10" s="70" t="s">
        <v>7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ht="14.25" customHeight="1" spans="1:16">
      <c r="A11" s="61"/>
      <c r="B11" s="71" t="s">
        <v>8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ht="4.2" customHeight="1" spans="1:13">
      <c r="A12" s="61"/>
      <c r="B12" s="64"/>
      <c r="C12" s="64"/>
      <c r="D12" s="64"/>
      <c r="E12" s="64"/>
      <c r="F12" s="64"/>
      <c r="G12" s="64"/>
      <c r="H12" s="61"/>
      <c r="I12" s="61"/>
      <c r="J12" s="64"/>
      <c r="K12" s="105"/>
      <c r="L12" s="106"/>
      <c r="M12" s="61"/>
    </row>
    <row r="13" ht="18.9" customHeight="1" spans="1:24">
      <c r="A13" s="72" t="s">
        <v>9</v>
      </c>
      <c r="B13" s="73" t="s">
        <v>10</v>
      </c>
      <c r="C13" s="74" t="s">
        <v>11</v>
      </c>
      <c r="D13" s="75" t="s">
        <v>12</v>
      </c>
      <c r="E13" s="75" t="s">
        <v>13</v>
      </c>
      <c r="F13" s="76" t="s">
        <v>14</v>
      </c>
      <c r="G13" s="76"/>
      <c r="H13" s="73" t="s">
        <v>15</v>
      </c>
      <c r="I13" s="76" t="s">
        <v>16</v>
      </c>
      <c r="J13" s="76"/>
      <c r="K13" s="76" t="s">
        <v>17</v>
      </c>
      <c r="L13" s="76" t="s">
        <v>18</v>
      </c>
      <c r="M13" s="107" t="s">
        <v>19</v>
      </c>
      <c r="Q13" s="118" t="s">
        <v>20</v>
      </c>
      <c r="R13" s="118"/>
      <c r="S13" s="118"/>
      <c r="T13" s="118"/>
      <c r="U13" s="118"/>
      <c r="V13" s="118"/>
      <c r="W13" s="118"/>
      <c r="X13" s="118"/>
    </row>
    <row r="14" ht="19.8" customHeight="1" spans="1:24">
      <c r="A14" s="77"/>
      <c r="B14" s="78"/>
      <c r="C14" s="74"/>
      <c r="D14" s="75"/>
      <c r="E14" s="75"/>
      <c r="F14" s="75" t="s">
        <v>21</v>
      </c>
      <c r="G14" s="76" t="s">
        <v>22</v>
      </c>
      <c r="H14" s="78"/>
      <c r="I14" s="72" t="s">
        <v>23</v>
      </c>
      <c r="J14" s="73" t="s">
        <v>24</v>
      </c>
      <c r="K14" s="76"/>
      <c r="L14" s="76"/>
      <c r="M14" s="107"/>
      <c r="O14" s="60" t="s">
        <v>25</v>
      </c>
      <c r="Q14" s="118" t="s">
        <v>26</v>
      </c>
      <c r="R14" s="118" t="s">
        <v>27</v>
      </c>
      <c r="S14" s="118" t="s">
        <v>28</v>
      </c>
      <c r="T14" s="118" t="s">
        <v>29</v>
      </c>
      <c r="U14" s="118"/>
      <c r="V14" s="118"/>
      <c r="W14" s="118"/>
      <c r="X14" s="118"/>
    </row>
    <row r="15" ht="45" customHeight="1" spans="1:24">
      <c r="A15" s="77"/>
      <c r="B15" s="78"/>
      <c r="C15" s="72"/>
      <c r="D15" s="79"/>
      <c r="E15" s="79"/>
      <c r="F15" s="79"/>
      <c r="G15" s="73"/>
      <c r="H15" s="78"/>
      <c r="I15" s="77"/>
      <c r="J15" s="78"/>
      <c r="K15" s="73"/>
      <c r="L15" s="73"/>
      <c r="M15" s="60"/>
      <c r="O15" s="60"/>
      <c r="Q15" s="119"/>
      <c r="R15" s="119"/>
      <c r="S15" s="119"/>
      <c r="T15" s="119" t="s">
        <v>30</v>
      </c>
      <c r="U15" s="119" t="s">
        <v>31</v>
      </c>
      <c r="V15" s="119" t="s">
        <v>32</v>
      </c>
      <c r="W15" s="119" t="s">
        <v>33</v>
      </c>
      <c r="X15" s="120" t="s">
        <v>34</v>
      </c>
    </row>
    <row r="16" ht="15" customHeight="1" spans="1:24">
      <c r="A16" s="181" t="s">
        <v>35</v>
      </c>
      <c r="B16" s="181" t="s">
        <v>36</v>
      </c>
      <c r="C16" s="181" t="s">
        <v>37</v>
      </c>
      <c r="D16" s="75"/>
      <c r="E16" s="75"/>
      <c r="F16" s="181" t="s">
        <v>38</v>
      </c>
      <c r="G16" s="181" t="s">
        <v>39</v>
      </c>
      <c r="H16" s="181" t="s">
        <v>40</v>
      </c>
      <c r="I16" s="181" t="s">
        <v>41</v>
      </c>
      <c r="J16" s="181" t="s">
        <v>42</v>
      </c>
      <c r="K16" s="76"/>
      <c r="L16" s="76"/>
      <c r="M16" s="108"/>
      <c r="N16" s="109"/>
      <c r="O16" s="108"/>
      <c r="P16" s="109"/>
      <c r="Q16" s="181" t="s">
        <v>43</v>
      </c>
      <c r="R16" s="181" t="s">
        <v>44</v>
      </c>
      <c r="S16" s="181" t="s">
        <v>45</v>
      </c>
      <c r="T16" s="181" t="s">
        <v>46</v>
      </c>
      <c r="U16" s="181" t="s">
        <v>47</v>
      </c>
      <c r="V16" s="181" t="s">
        <v>48</v>
      </c>
      <c r="W16" s="181" t="s">
        <v>49</v>
      </c>
      <c r="X16" s="181" t="s">
        <v>50</v>
      </c>
    </row>
    <row r="17" ht="19.05" customHeight="1" spans="1:24">
      <c r="A17" s="81" t="s">
        <v>51</v>
      </c>
      <c r="B17" s="82" t="s">
        <v>52</v>
      </c>
      <c r="C17" s="83"/>
      <c r="D17" s="83"/>
      <c r="E17" s="83"/>
      <c r="F17" s="83"/>
      <c r="G17" s="83"/>
      <c r="H17" s="84"/>
      <c r="I17" s="84"/>
      <c r="J17" s="83"/>
      <c r="K17" s="84"/>
      <c r="L17" s="83"/>
      <c r="M17" s="110"/>
      <c r="N17" s="111"/>
      <c r="O17" s="110"/>
      <c r="P17" s="111"/>
      <c r="Q17" s="121"/>
      <c r="R17" s="121"/>
      <c r="S17" s="121"/>
      <c r="T17" s="111"/>
      <c r="U17" s="111"/>
      <c r="V17" s="111"/>
      <c r="W17" s="111"/>
      <c r="X17" s="111"/>
    </row>
    <row r="18" ht="30" hidden="1" customHeight="1" spans="1:24">
      <c r="A18" s="85">
        <v>1</v>
      </c>
      <c r="B18" s="86" t="s">
        <v>53</v>
      </c>
      <c r="C18" s="85" t="s">
        <v>54</v>
      </c>
      <c r="D18" s="87">
        <v>0.5</v>
      </c>
      <c r="E18" s="87"/>
      <c r="F18" s="87">
        <v>0.5</v>
      </c>
      <c r="G18" s="88" t="s">
        <v>55</v>
      </c>
      <c r="H18" s="88" t="s">
        <v>56</v>
      </c>
      <c r="I18" s="85"/>
      <c r="J18" s="94"/>
      <c r="K18" s="112" t="s">
        <v>57</v>
      </c>
      <c r="L18" s="94" t="s">
        <v>58</v>
      </c>
      <c r="M18" s="113"/>
      <c r="N18" s="113"/>
      <c r="O18" s="94"/>
      <c r="P18" s="113"/>
      <c r="Q18" s="113"/>
      <c r="R18" s="113"/>
      <c r="S18" s="113"/>
      <c r="T18" s="113"/>
      <c r="U18" s="113"/>
      <c r="V18" s="113"/>
      <c r="W18" s="113"/>
      <c r="X18" s="113"/>
    </row>
    <row r="19" ht="30" customHeight="1" spans="1:24">
      <c r="A19" s="89" t="s">
        <v>59</v>
      </c>
      <c r="B19" s="90" t="s">
        <v>60</v>
      </c>
      <c r="C19" s="91"/>
      <c r="D19" s="91"/>
      <c r="E19" s="91"/>
      <c r="F19" s="91"/>
      <c r="G19" s="91"/>
      <c r="H19" s="92"/>
      <c r="I19" s="92"/>
      <c r="J19" s="91"/>
      <c r="K19" s="92"/>
      <c r="L19" s="91"/>
      <c r="M19" s="94"/>
      <c r="N19" s="113"/>
      <c r="O19" s="94"/>
      <c r="P19" s="113"/>
      <c r="Q19" s="113"/>
      <c r="R19" s="113"/>
      <c r="S19" s="113"/>
      <c r="T19" s="113"/>
      <c r="U19" s="113"/>
      <c r="V19" s="113"/>
      <c r="W19" s="113"/>
      <c r="X19" s="113"/>
    </row>
    <row r="20" ht="48" spans="1:24">
      <c r="A20" s="85">
        <v>2</v>
      </c>
      <c r="B20" s="86" t="s">
        <v>61</v>
      </c>
      <c r="C20" s="93" t="s">
        <v>62</v>
      </c>
      <c r="D20" s="87">
        <v>138.31</v>
      </c>
      <c r="E20" s="87"/>
      <c r="F20" s="87">
        <v>138.31</v>
      </c>
      <c r="G20" s="94" t="s">
        <v>63</v>
      </c>
      <c r="H20" s="94" t="s">
        <v>64</v>
      </c>
      <c r="I20" s="94"/>
      <c r="J20" s="114"/>
      <c r="K20" s="94" t="s">
        <v>65</v>
      </c>
      <c r="L20" s="94" t="s">
        <v>66</v>
      </c>
      <c r="M20" s="94"/>
      <c r="N20" s="113"/>
      <c r="O20" s="94" t="s">
        <v>67</v>
      </c>
      <c r="P20" s="113"/>
      <c r="Q20" s="113"/>
      <c r="R20" s="113"/>
      <c r="S20" s="113"/>
      <c r="T20" s="113"/>
      <c r="U20" s="113"/>
      <c r="V20" s="113"/>
      <c r="W20" s="113"/>
      <c r="X20" s="113"/>
    </row>
    <row r="21" s="51" customFormat="1" ht="48" hidden="1" spans="1:24">
      <c r="A21" s="95"/>
      <c r="B21" s="96" t="s">
        <v>68</v>
      </c>
      <c r="C21" s="97" t="s">
        <v>62</v>
      </c>
      <c r="D21" s="98">
        <v>78.13</v>
      </c>
      <c r="E21" s="98"/>
      <c r="F21" s="98">
        <v>78.13</v>
      </c>
      <c r="G21" s="99" t="s">
        <v>69</v>
      </c>
      <c r="H21" s="100" t="s">
        <v>70</v>
      </c>
      <c r="I21" s="100"/>
      <c r="J21" s="115"/>
      <c r="K21" s="100"/>
      <c r="L21" s="115"/>
      <c r="M21" s="100"/>
      <c r="N21" s="116"/>
      <c r="O21" s="100"/>
      <c r="P21" s="116"/>
      <c r="Q21" s="116"/>
      <c r="R21" s="116"/>
      <c r="S21" s="116"/>
      <c r="T21" s="116"/>
      <c r="U21" s="116"/>
      <c r="V21" s="116"/>
      <c r="W21" s="116"/>
      <c r="X21" s="116"/>
    </row>
    <row r="22" s="51" customFormat="1" ht="30" hidden="1" customHeight="1" spans="1:24">
      <c r="A22" s="95"/>
      <c r="B22" s="96" t="s">
        <v>71</v>
      </c>
      <c r="C22" s="97" t="s">
        <v>62</v>
      </c>
      <c r="D22" s="98">
        <v>8.67</v>
      </c>
      <c r="E22" s="98"/>
      <c r="F22" s="98">
        <v>8.67</v>
      </c>
      <c r="G22" s="99" t="s">
        <v>72</v>
      </c>
      <c r="H22" s="100" t="s">
        <v>73</v>
      </c>
      <c r="I22" s="100"/>
      <c r="J22" s="115"/>
      <c r="K22" s="100"/>
      <c r="L22" s="115"/>
      <c r="M22" s="100"/>
      <c r="N22" s="116"/>
      <c r="O22" s="100"/>
      <c r="P22" s="116"/>
      <c r="Q22" s="116"/>
      <c r="R22" s="116"/>
      <c r="S22" s="116"/>
      <c r="T22" s="116"/>
      <c r="U22" s="116"/>
      <c r="V22" s="116"/>
      <c r="W22" s="116"/>
      <c r="X22" s="116"/>
    </row>
    <row r="23" s="51" customFormat="1" ht="36" spans="1:24">
      <c r="A23" s="95"/>
      <c r="B23" s="96" t="s">
        <v>74</v>
      </c>
      <c r="C23" s="97" t="s">
        <v>62</v>
      </c>
      <c r="D23" s="98">
        <v>51.51</v>
      </c>
      <c r="E23" s="98"/>
      <c r="F23" s="98">
        <v>51.51</v>
      </c>
      <c r="G23" s="99" t="s">
        <v>75</v>
      </c>
      <c r="H23" s="100" t="s">
        <v>76</v>
      </c>
      <c r="I23" s="100"/>
      <c r="J23" s="115"/>
      <c r="K23" s="100"/>
      <c r="L23" s="115"/>
      <c r="M23" s="100"/>
      <c r="N23" s="116"/>
      <c r="O23" s="100"/>
      <c r="P23" s="116"/>
      <c r="Q23" s="116"/>
      <c r="R23" s="116"/>
      <c r="S23" s="116"/>
      <c r="T23" s="116"/>
      <c r="U23" s="116"/>
      <c r="V23" s="116"/>
      <c r="W23" s="116"/>
      <c r="X23" s="116"/>
    </row>
    <row r="24" ht="39.9" hidden="1" customHeight="1" spans="1:24">
      <c r="A24" s="85">
        <v>3</v>
      </c>
      <c r="B24" s="86" t="s">
        <v>77</v>
      </c>
      <c r="C24" s="85" t="s">
        <v>62</v>
      </c>
      <c r="D24" s="87">
        <f>E24+F24</f>
        <v>265.43</v>
      </c>
      <c r="E24" s="87"/>
      <c r="F24" s="87">
        <v>265.43</v>
      </c>
      <c r="G24" s="88" t="s">
        <v>78</v>
      </c>
      <c r="H24" s="94" t="s">
        <v>79</v>
      </c>
      <c r="I24" s="85"/>
      <c r="J24" s="94"/>
      <c r="K24" s="112" t="s">
        <v>80</v>
      </c>
      <c r="L24" s="94" t="s">
        <v>66</v>
      </c>
      <c r="M24" s="113"/>
      <c r="N24" s="113"/>
      <c r="O24" s="94"/>
      <c r="P24" s="113"/>
      <c r="Q24" s="113"/>
      <c r="R24" s="113"/>
      <c r="S24" s="113"/>
      <c r="T24" s="113"/>
      <c r="U24" s="113"/>
      <c r="V24" s="113"/>
      <c r="W24" s="113"/>
      <c r="X24" s="113"/>
    </row>
    <row r="25" ht="30" hidden="1" customHeight="1" spans="1:24">
      <c r="A25" s="85">
        <v>4</v>
      </c>
      <c r="B25" s="86" t="s">
        <v>81</v>
      </c>
      <c r="C25" s="85" t="s">
        <v>62</v>
      </c>
      <c r="D25" s="87">
        <f>E25+F25</f>
        <v>29.7</v>
      </c>
      <c r="E25" s="87"/>
      <c r="F25" s="87">
        <v>29.7</v>
      </c>
      <c r="G25" s="88" t="s">
        <v>55</v>
      </c>
      <c r="H25" s="88" t="s">
        <v>82</v>
      </c>
      <c r="I25" s="85"/>
      <c r="J25" s="94"/>
      <c r="K25" s="112" t="s">
        <v>83</v>
      </c>
      <c r="L25" s="94" t="s">
        <v>66</v>
      </c>
      <c r="M25" s="113"/>
      <c r="N25" s="113"/>
      <c r="O25" s="94"/>
      <c r="P25" s="113"/>
      <c r="Q25" s="113"/>
      <c r="R25" s="113"/>
      <c r="S25" s="113"/>
      <c r="T25" s="113"/>
      <c r="U25" s="113"/>
      <c r="V25" s="113"/>
      <c r="W25" s="113"/>
      <c r="X25" s="113"/>
    </row>
    <row r="26" ht="30" hidden="1" customHeight="1" spans="1:24">
      <c r="A26" s="85">
        <v>5</v>
      </c>
      <c r="B26" s="86" t="s">
        <v>84</v>
      </c>
      <c r="C26" s="85" t="s">
        <v>85</v>
      </c>
      <c r="D26" s="87">
        <f>E26+F26</f>
        <v>758</v>
      </c>
      <c r="E26" s="87"/>
      <c r="F26" s="87">
        <v>758</v>
      </c>
      <c r="G26" s="88" t="s">
        <v>55</v>
      </c>
      <c r="H26" s="88" t="s">
        <v>82</v>
      </c>
      <c r="I26" s="85"/>
      <c r="J26" s="94"/>
      <c r="K26" s="112" t="s">
        <v>83</v>
      </c>
      <c r="L26" s="94" t="s">
        <v>66</v>
      </c>
      <c r="M26" s="113">
        <v>2017</v>
      </c>
      <c r="N26" s="113"/>
      <c r="O26" s="94"/>
      <c r="P26" s="113"/>
      <c r="Q26" s="113"/>
      <c r="R26" s="113"/>
      <c r="S26" s="113"/>
      <c r="T26" s="113"/>
      <c r="U26" s="113"/>
      <c r="V26" s="113"/>
      <c r="W26" s="113"/>
      <c r="X26" s="113"/>
    </row>
    <row r="27" ht="30" hidden="1" customHeight="1" spans="1:24">
      <c r="A27" s="85">
        <v>6</v>
      </c>
      <c r="B27" s="86" t="s">
        <v>86</v>
      </c>
      <c r="C27" s="85" t="s">
        <v>87</v>
      </c>
      <c r="D27" s="87">
        <f>E27+F27</f>
        <v>87.8</v>
      </c>
      <c r="E27" s="87"/>
      <c r="F27" s="87">
        <v>87.8</v>
      </c>
      <c r="G27" s="88" t="s">
        <v>55</v>
      </c>
      <c r="H27" s="88" t="s">
        <v>82</v>
      </c>
      <c r="I27" s="85"/>
      <c r="J27" s="94"/>
      <c r="K27" s="112" t="s">
        <v>83</v>
      </c>
      <c r="L27" s="94" t="s">
        <v>66</v>
      </c>
      <c r="M27" s="113"/>
      <c r="N27" s="113"/>
      <c r="O27" s="94"/>
      <c r="P27" s="113"/>
      <c r="Q27" s="113"/>
      <c r="R27" s="113"/>
      <c r="S27" s="113"/>
      <c r="T27" s="113"/>
      <c r="U27" s="113"/>
      <c r="V27" s="113"/>
      <c r="W27" s="113"/>
      <c r="X27" s="113"/>
    </row>
    <row r="28" ht="30" hidden="1" customHeight="1" spans="1:24">
      <c r="A28" s="85">
        <v>7</v>
      </c>
      <c r="B28" s="86" t="s">
        <v>88</v>
      </c>
      <c r="C28" s="85" t="s">
        <v>89</v>
      </c>
      <c r="D28" s="87">
        <f t="shared" ref="D28" si="0">E28+F28</f>
        <v>50.8</v>
      </c>
      <c r="E28" s="87"/>
      <c r="F28" s="87">
        <v>50.8</v>
      </c>
      <c r="G28" s="88" t="s">
        <v>55</v>
      </c>
      <c r="H28" s="88" t="s">
        <v>82</v>
      </c>
      <c r="I28" s="85"/>
      <c r="J28" s="94"/>
      <c r="K28" s="112" t="s">
        <v>83</v>
      </c>
      <c r="L28" s="94" t="s">
        <v>66</v>
      </c>
      <c r="M28" s="113"/>
      <c r="N28" s="113"/>
      <c r="O28" s="94"/>
      <c r="P28" s="113"/>
      <c r="Q28" s="113"/>
      <c r="R28" s="113"/>
      <c r="S28" s="113"/>
      <c r="T28" s="113"/>
      <c r="U28" s="113"/>
      <c r="V28" s="113"/>
      <c r="W28" s="113"/>
      <c r="X28" s="113"/>
    </row>
    <row r="29" ht="30" hidden="1" customHeight="1" spans="1:24">
      <c r="A29" s="85">
        <v>8</v>
      </c>
      <c r="B29" s="86" t="s">
        <v>90</v>
      </c>
      <c r="C29" s="85" t="s">
        <v>91</v>
      </c>
      <c r="D29" s="87">
        <f>F29</f>
        <v>40</v>
      </c>
      <c r="E29" s="87"/>
      <c r="F29" s="87">
        <v>40</v>
      </c>
      <c r="G29" s="88" t="s">
        <v>55</v>
      </c>
      <c r="H29" s="88" t="s">
        <v>82</v>
      </c>
      <c r="I29" s="85"/>
      <c r="J29" s="94"/>
      <c r="K29" s="112" t="s">
        <v>83</v>
      </c>
      <c r="L29" s="94" t="s">
        <v>66</v>
      </c>
      <c r="M29" s="113"/>
      <c r="N29" s="113"/>
      <c r="O29" s="94"/>
      <c r="P29" s="113"/>
      <c r="Q29" s="113"/>
      <c r="R29" s="113"/>
      <c r="S29" s="113"/>
      <c r="T29" s="113"/>
      <c r="U29" s="113"/>
      <c r="V29" s="113"/>
      <c r="W29" s="113"/>
      <c r="X29" s="113"/>
    </row>
    <row r="30" ht="30" customHeight="1" spans="1:24">
      <c r="A30" s="89" t="s">
        <v>92</v>
      </c>
      <c r="B30" s="90" t="s">
        <v>93</v>
      </c>
      <c r="C30" s="85"/>
      <c r="D30" s="101"/>
      <c r="E30" s="101"/>
      <c r="F30" s="101"/>
      <c r="G30" s="91"/>
      <c r="H30" s="92"/>
      <c r="I30" s="92"/>
      <c r="J30" s="91"/>
      <c r="K30" s="92"/>
      <c r="L30" s="91"/>
      <c r="M30" s="113"/>
      <c r="N30" s="113"/>
      <c r="O30" s="94"/>
      <c r="P30" s="113"/>
      <c r="Q30" s="113"/>
      <c r="R30" s="113"/>
      <c r="S30" s="113"/>
      <c r="T30" s="113"/>
      <c r="U30" s="113"/>
      <c r="V30" s="113"/>
      <c r="W30" s="113"/>
      <c r="X30" s="113"/>
    </row>
    <row r="31" ht="30" customHeight="1" spans="1:24">
      <c r="A31" s="85">
        <v>9</v>
      </c>
      <c r="B31" s="86" t="s">
        <v>94</v>
      </c>
      <c r="C31" s="85" t="s">
        <v>62</v>
      </c>
      <c r="D31" s="87">
        <v>47.3</v>
      </c>
      <c r="E31" s="87"/>
      <c r="F31" s="87">
        <v>47.3</v>
      </c>
      <c r="G31" s="88" t="s">
        <v>95</v>
      </c>
      <c r="H31" s="88" t="s">
        <v>96</v>
      </c>
      <c r="I31" s="85"/>
      <c r="J31" s="94"/>
      <c r="K31" s="94" t="s">
        <v>97</v>
      </c>
      <c r="L31" s="94" t="s">
        <v>66</v>
      </c>
      <c r="M31" s="113"/>
      <c r="N31" s="113"/>
      <c r="O31" s="94" t="s">
        <v>67</v>
      </c>
      <c r="P31" s="113"/>
      <c r="Q31" s="113"/>
      <c r="R31" s="113"/>
      <c r="S31" s="113"/>
      <c r="T31" s="113"/>
      <c r="U31" s="113"/>
      <c r="V31" s="113"/>
      <c r="W31" s="113"/>
      <c r="X31" s="113"/>
    </row>
    <row r="32" s="51" customFormat="1" ht="30" hidden="1" customHeight="1" spans="1:24">
      <c r="A32" s="95"/>
      <c r="B32" s="96" t="s">
        <v>98</v>
      </c>
      <c r="C32" s="95" t="s">
        <v>62</v>
      </c>
      <c r="D32" s="98">
        <v>17.76</v>
      </c>
      <c r="E32" s="98"/>
      <c r="F32" s="98">
        <v>17.76</v>
      </c>
      <c r="G32" s="99" t="s">
        <v>99</v>
      </c>
      <c r="H32" s="100" t="s">
        <v>79</v>
      </c>
      <c r="I32" s="95"/>
      <c r="J32" s="100"/>
      <c r="K32" s="100"/>
      <c r="L32" s="100"/>
      <c r="M32" s="116"/>
      <c r="N32" s="116"/>
      <c r="O32" s="100"/>
      <c r="P32" s="116"/>
      <c r="Q32" s="116"/>
      <c r="R32" s="116"/>
      <c r="S32" s="116"/>
      <c r="T32" s="116"/>
      <c r="U32" s="116"/>
      <c r="V32" s="116"/>
      <c r="W32" s="116"/>
      <c r="X32" s="116"/>
    </row>
    <row r="33" s="51" customFormat="1" ht="19.95" hidden="1" customHeight="1" spans="1:24">
      <c r="A33" s="95"/>
      <c r="B33" s="102" t="s">
        <v>100</v>
      </c>
      <c r="C33" s="95" t="s">
        <v>62</v>
      </c>
      <c r="D33" s="98">
        <v>6.3</v>
      </c>
      <c r="E33" s="98"/>
      <c r="F33" s="98">
        <v>6.3</v>
      </c>
      <c r="G33" s="99" t="s">
        <v>101</v>
      </c>
      <c r="H33" s="99" t="s">
        <v>82</v>
      </c>
      <c r="I33" s="95"/>
      <c r="J33" s="100"/>
      <c r="K33" s="100"/>
      <c r="L33" s="100"/>
      <c r="M33" s="116"/>
      <c r="N33" s="116"/>
      <c r="O33" s="100"/>
      <c r="P33" s="116"/>
      <c r="Q33" s="116"/>
      <c r="R33" s="116"/>
      <c r="S33" s="116"/>
      <c r="T33" s="116"/>
      <c r="U33" s="116"/>
      <c r="V33" s="116"/>
      <c r="W33" s="116"/>
      <c r="X33" s="116"/>
    </row>
    <row r="34" s="51" customFormat="1" ht="19.05" customHeight="1" spans="1:24">
      <c r="A34" s="95"/>
      <c r="B34" s="96" t="s">
        <v>74</v>
      </c>
      <c r="C34" s="95" t="s">
        <v>62</v>
      </c>
      <c r="D34" s="98">
        <v>17.59</v>
      </c>
      <c r="E34" s="98"/>
      <c r="F34" s="98">
        <v>17.59</v>
      </c>
      <c r="G34" s="99" t="s">
        <v>102</v>
      </c>
      <c r="H34" s="100" t="s">
        <v>76</v>
      </c>
      <c r="I34" s="95"/>
      <c r="J34" s="100"/>
      <c r="K34" s="100"/>
      <c r="L34" s="100"/>
      <c r="M34" s="116"/>
      <c r="N34" s="116"/>
      <c r="O34" s="100"/>
      <c r="P34" s="116"/>
      <c r="Q34" s="116"/>
      <c r="R34" s="116"/>
      <c r="S34" s="116"/>
      <c r="T34" s="116"/>
      <c r="U34" s="116"/>
      <c r="V34" s="116"/>
      <c r="W34" s="116"/>
      <c r="X34" s="116"/>
    </row>
    <row r="35" s="51" customFormat="1" ht="18.9" hidden="1" customHeight="1" spans="1:24">
      <c r="A35" s="95"/>
      <c r="B35" s="96" t="s">
        <v>103</v>
      </c>
      <c r="C35" s="95" t="s">
        <v>62</v>
      </c>
      <c r="D35" s="98">
        <v>5.65</v>
      </c>
      <c r="E35" s="98"/>
      <c r="F35" s="98">
        <v>5.65</v>
      </c>
      <c r="G35" s="99" t="s">
        <v>104</v>
      </c>
      <c r="H35" s="100" t="s">
        <v>105</v>
      </c>
      <c r="I35" s="95"/>
      <c r="J35" s="100"/>
      <c r="K35" s="100"/>
      <c r="L35" s="100"/>
      <c r="M35" s="116"/>
      <c r="N35" s="116"/>
      <c r="O35" s="100"/>
      <c r="P35" s="116"/>
      <c r="Q35" s="116"/>
      <c r="R35" s="116"/>
      <c r="S35" s="116"/>
      <c r="T35" s="116"/>
      <c r="U35" s="116"/>
      <c r="V35" s="116"/>
      <c r="W35" s="116"/>
      <c r="X35" s="116"/>
    </row>
    <row r="36" s="51" customFormat="1" ht="30" customHeight="1" spans="1:24">
      <c r="A36" s="95"/>
      <c r="B36" s="96" t="s">
        <v>106</v>
      </c>
      <c r="C36" s="95" t="s">
        <v>62</v>
      </c>
      <c r="D36" s="98">
        <v>9.19</v>
      </c>
      <c r="E36" s="98"/>
      <c r="F36" s="98">
        <v>9.19</v>
      </c>
      <c r="G36" s="99" t="s">
        <v>107</v>
      </c>
      <c r="H36" s="100" t="s">
        <v>108</v>
      </c>
      <c r="I36" s="95"/>
      <c r="J36" s="100"/>
      <c r="K36" s="100"/>
      <c r="L36" s="100"/>
      <c r="M36" s="116"/>
      <c r="N36" s="116"/>
      <c r="O36" s="100"/>
      <c r="P36" s="116"/>
      <c r="Q36" s="116"/>
      <c r="R36" s="116"/>
      <c r="S36" s="116"/>
      <c r="T36" s="116"/>
      <c r="U36" s="116"/>
      <c r="V36" s="116"/>
      <c r="W36" s="116"/>
      <c r="X36" s="116"/>
    </row>
    <row r="37" ht="30" hidden="1" customHeight="1" spans="1:24">
      <c r="A37" s="85">
        <v>10</v>
      </c>
      <c r="B37" s="86" t="s">
        <v>109</v>
      </c>
      <c r="C37" s="85" t="s">
        <v>62</v>
      </c>
      <c r="D37" s="87">
        <f>E37+F37</f>
        <v>8</v>
      </c>
      <c r="E37" s="87"/>
      <c r="F37" s="87">
        <v>8</v>
      </c>
      <c r="G37" s="88" t="s">
        <v>110</v>
      </c>
      <c r="H37" s="88" t="s">
        <v>111</v>
      </c>
      <c r="I37" s="85"/>
      <c r="J37" s="94"/>
      <c r="K37" s="112" t="s">
        <v>83</v>
      </c>
      <c r="L37" s="94" t="s">
        <v>112</v>
      </c>
      <c r="M37" s="113">
        <v>2018</v>
      </c>
      <c r="N37" s="113"/>
      <c r="O37" s="94" t="s">
        <v>67</v>
      </c>
      <c r="P37" s="113"/>
      <c r="Q37" s="113"/>
      <c r="R37" s="113"/>
      <c r="S37" s="113"/>
      <c r="T37" s="113"/>
      <c r="U37" s="113"/>
      <c r="V37" s="113"/>
      <c r="W37" s="113"/>
      <c r="X37" s="113"/>
    </row>
    <row r="38" s="51" customFormat="1" ht="50.1" hidden="1" customHeight="1" spans="1:24">
      <c r="A38" s="95"/>
      <c r="B38" s="96" t="s">
        <v>113</v>
      </c>
      <c r="C38" s="95" t="s">
        <v>62</v>
      </c>
      <c r="D38" s="98">
        <v>2.1</v>
      </c>
      <c r="E38" s="98"/>
      <c r="F38" s="98">
        <v>2.1</v>
      </c>
      <c r="G38" s="99" t="s">
        <v>114</v>
      </c>
      <c r="H38" s="99" t="s">
        <v>111</v>
      </c>
      <c r="I38" s="95"/>
      <c r="J38" s="100"/>
      <c r="K38" s="117" t="s">
        <v>115</v>
      </c>
      <c r="L38" s="100"/>
      <c r="M38" s="116"/>
      <c r="N38" s="116"/>
      <c r="O38" s="100"/>
      <c r="P38" s="116"/>
      <c r="Q38" s="116"/>
      <c r="R38" s="116"/>
      <c r="S38" s="116"/>
      <c r="T38" s="116"/>
      <c r="U38" s="116"/>
      <c r="V38" s="116"/>
      <c r="W38" s="116"/>
      <c r="X38" s="116"/>
    </row>
    <row r="39" ht="30" hidden="1" customHeight="1" spans="1:24">
      <c r="A39" s="85">
        <v>11</v>
      </c>
      <c r="B39" s="86" t="s">
        <v>109</v>
      </c>
      <c r="C39" s="85" t="s">
        <v>62</v>
      </c>
      <c r="D39" s="87">
        <f>E39+F39</f>
        <v>8</v>
      </c>
      <c r="E39" s="87"/>
      <c r="F39" s="87">
        <v>8</v>
      </c>
      <c r="G39" s="88" t="s">
        <v>116</v>
      </c>
      <c r="H39" s="88" t="s">
        <v>117</v>
      </c>
      <c r="I39" s="85"/>
      <c r="J39" s="94"/>
      <c r="K39" s="112" t="s">
        <v>83</v>
      </c>
      <c r="L39" s="94" t="s">
        <v>66</v>
      </c>
      <c r="M39" s="113">
        <v>2017</v>
      </c>
      <c r="N39" s="113"/>
      <c r="O39" s="94" t="s">
        <v>67</v>
      </c>
      <c r="P39" s="113"/>
      <c r="Q39" s="113"/>
      <c r="R39" s="113"/>
      <c r="S39" s="113"/>
      <c r="T39" s="113"/>
      <c r="U39" s="113"/>
      <c r="V39" s="113"/>
      <c r="W39" s="113"/>
      <c r="X39" s="113"/>
    </row>
    <row r="40" ht="48" spans="1:24">
      <c r="A40" s="85">
        <v>12</v>
      </c>
      <c r="B40" s="86" t="s">
        <v>118</v>
      </c>
      <c r="C40" s="85" t="s">
        <v>119</v>
      </c>
      <c r="D40" s="87">
        <v>150</v>
      </c>
      <c r="E40" s="87"/>
      <c r="F40" s="87">
        <v>150</v>
      </c>
      <c r="G40" s="88" t="s">
        <v>120</v>
      </c>
      <c r="H40" s="88" t="s">
        <v>121</v>
      </c>
      <c r="I40" s="85"/>
      <c r="J40" s="94"/>
      <c r="K40" s="112" t="s">
        <v>83</v>
      </c>
      <c r="L40" s="94" t="s">
        <v>66</v>
      </c>
      <c r="M40" s="113"/>
      <c r="N40" s="113"/>
      <c r="O40" s="94"/>
      <c r="P40" s="113"/>
      <c r="Q40" s="113"/>
      <c r="R40" s="113"/>
      <c r="S40" s="113"/>
      <c r="T40" s="113"/>
      <c r="U40" s="113"/>
      <c r="V40" s="113"/>
      <c r="W40" s="113"/>
      <c r="X40" s="113"/>
    </row>
    <row r="41" s="51" customFormat="1" ht="24" spans="1:24">
      <c r="A41" s="182" t="s">
        <v>122</v>
      </c>
      <c r="B41" s="96" t="s">
        <v>123</v>
      </c>
      <c r="C41" s="95" t="s">
        <v>87</v>
      </c>
      <c r="D41" s="98">
        <v>60</v>
      </c>
      <c r="E41" s="98"/>
      <c r="F41" s="98">
        <v>60</v>
      </c>
      <c r="G41" s="100" t="s">
        <v>124</v>
      </c>
      <c r="H41" s="99" t="s">
        <v>121</v>
      </c>
      <c r="I41" s="95"/>
      <c r="J41" s="100"/>
      <c r="K41" s="112" t="s">
        <v>83</v>
      </c>
      <c r="L41" s="94" t="s">
        <v>66</v>
      </c>
      <c r="M41" s="116"/>
      <c r="N41" s="116"/>
      <c r="O41" s="100"/>
      <c r="P41" s="116"/>
      <c r="Q41" s="116"/>
      <c r="R41" s="116"/>
      <c r="S41" s="116"/>
      <c r="T41" s="116"/>
      <c r="U41" s="116"/>
      <c r="V41" s="116"/>
      <c r="W41" s="116"/>
      <c r="X41" s="116"/>
    </row>
    <row r="42" s="51" customFormat="1" ht="19.05" customHeight="1" spans="1:24">
      <c r="A42" s="182" t="s">
        <v>122</v>
      </c>
      <c r="B42" s="96" t="s">
        <v>125</v>
      </c>
      <c r="C42" s="95" t="s">
        <v>62</v>
      </c>
      <c r="D42" s="98">
        <v>10</v>
      </c>
      <c r="E42" s="98"/>
      <c r="F42" s="98">
        <v>10</v>
      </c>
      <c r="G42" s="99" t="s">
        <v>126</v>
      </c>
      <c r="H42" s="99" t="s">
        <v>121</v>
      </c>
      <c r="I42" s="95"/>
      <c r="J42" s="100"/>
      <c r="K42" s="112" t="s">
        <v>83</v>
      </c>
      <c r="L42" s="94" t="s">
        <v>66</v>
      </c>
      <c r="M42" s="116"/>
      <c r="N42" s="116"/>
      <c r="O42" s="100"/>
      <c r="P42" s="116"/>
      <c r="Q42" s="116"/>
      <c r="R42" s="116"/>
      <c r="S42" s="116"/>
      <c r="T42" s="116"/>
      <c r="U42" s="116"/>
      <c r="V42" s="116"/>
      <c r="W42" s="116"/>
      <c r="X42" s="116"/>
    </row>
    <row r="43" s="51" customFormat="1" ht="19.05" customHeight="1" spans="1:24">
      <c r="A43" s="182" t="s">
        <v>122</v>
      </c>
      <c r="B43" s="96" t="s">
        <v>127</v>
      </c>
      <c r="C43" s="95" t="s">
        <v>128</v>
      </c>
      <c r="D43" s="98">
        <v>15</v>
      </c>
      <c r="E43" s="98"/>
      <c r="F43" s="98">
        <v>15</v>
      </c>
      <c r="G43" s="100" t="s">
        <v>129</v>
      </c>
      <c r="H43" s="99" t="s">
        <v>121</v>
      </c>
      <c r="I43" s="95"/>
      <c r="J43" s="100"/>
      <c r="K43" s="112" t="s">
        <v>83</v>
      </c>
      <c r="L43" s="94" t="s">
        <v>66</v>
      </c>
      <c r="M43" s="116"/>
      <c r="N43" s="116"/>
      <c r="O43" s="100"/>
      <c r="P43" s="116"/>
      <c r="Q43" s="116"/>
      <c r="R43" s="116"/>
      <c r="S43" s="116"/>
      <c r="T43" s="116"/>
      <c r="U43" s="116"/>
      <c r="V43" s="116"/>
      <c r="W43" s="116"/>
      <c r="X43" s="116"/>
    </row>
    <row r="44" s="51" customFormat="1" ht="24" spans="1:24">
      <c r="A44" s="182" t="s">
        <v>122</v>
      </c>
      <c r="B44" s="96" t="s">
        <v>130</v>
      </c>
      <c r="C44" s="95" t="s">
        <v>131</v>
      </c>
      <c r="D44" s="98">
        <v>65</v>
      </c>
      <c r="E44" s="98"/>
      <c r="F44" s="98">
        <v>65</v>
      </c>
      <c r="G44" s="99" t="s">
        <v>132</v>
      </c>
      <c r="H44" s="99" t="s">
        <v>121</v>
      </c>
      <c r="I44" s="95"/>
      <c r="J44" s="100"/>
      <c r="K44" s="112" t="s">
        <v>83</v>
      </c>
      <c r="L44" s="94" t="s">
        <v>66</v>
      </c>
      <c r="M44" s="116"/>
      <c r="N44" s="116"/>
      <c r="O44" s="100"/>
      <c r="P44" s="116"/>
      <c r="Q44" s="116"/>
      <c r="R44" s="116"/>
      <c r="S44" s="116"/>
      <c r="T44" s="116"/>
      <c r="U44" s="116"/>
      <c r="V44" s="116"/>
      <c r="W44" s="116"/>
      <c r="X44" s="116"/>
    </row>
    <row r="45" ht="24" hidden="1" spans="1:24">
      <c r="A45" s="85">
        <v>13</v>
      </c>
      <c r="B45" s="86" t="s">
        <v>133</v>
      </c>
      <c r="C45" s="85" t="s">
        <v>134</v>
      </c>
      <c r="D45" s="87">
        <v>98.66</v>
      </c>
      <c r="E45" s="87"/>
      <c r="F45" s="87">
        <v>98.66</v>
      </c>
      <c r="G45" s="88" t="s">
        <v>135</v>
      </c>
      <c r="H45" s="94" t="s">
        <v>79</v>
      </c>
      <c r="I45" s="85"/>
      <c r="J45" s="94"/>
      <c r="K45" s="112" t="s">
        <v>83</v>
      </c>
      <c r="L45" s="94" t="s">
        <v>66</v>
      </c>
      <c r="M45" s="113"/>
      <c r="N45" s="113"/>
      <c r="O45" s="94"/>
      <c r="P45" s="113"/>
      <c r="Q45" s="113"/>
      <c r="R45" s="113"/>
      <c r="S45" s="113"/>
      <c r="T45" s="113"/>
      <c r="U45" s="113"/>
      <c r="V45" s="113"/>
      <c r="W45" s="113"/>
      <c r="X45" s="113"/>
    </row>
    <row r="46" s="51" customFormat="1" ht="30" hidden="1" customHeight="1" spans="1:24">
      <c r="A46" s="182" t="s">
        <v>122</v>
      </c>
      <c r="B46" s="96" t="s">
        <v>136</v>
      </c>
      <c r="C46" s="95" t="s">
        <v>137</v>
      </c>
      <c r="D46" s="98">
        <v>28.81</v>
      </c>
      <c r="E46" s="98"/>
      <c r="F46" s="98">
        <v>28.81</v>
      </c>
      <c r="G46" s="99" t="s">
        <v>138</v>
      </c>
      <c r="H46" s="100" t="s">
        <v>79</v>
      </c>
      <c r="I46" s="95"/>
      <c r="J46" s="100"/>
      <c r="K46" s="112" t="s">
        <v>83</v>
      </c>
      <c r="L46" s="94" t="s">
        <v>112</v>
      </c>
      <c r="M46" s="116"/>
      <c r="N46" s="116"/>
      <c r="O46" s="100"/>
      <c r="P46" s="116"/>
      <c r="Q46" s="116"/>
      <c r="R46" s="116"/>
      <c r="S46" s="116"/>
      <c r="T46" s="116"/>
      <c r="U46" s="116"/>
      <c r="V46" s="116"/>
      <c r="W46" s="116"/>
      <c r="X46" s="116"/>
    </row>
    <row r="47" s="51" customFormat="1" ht="30" hidden="1" customHeight="1" spans="1:24">
      <c r="A47" s="182" t="s">
        <v>122</v>
      </c>
      <c r="B47" s="96" t="s">
        <v>139</v>
      </c>
      <c r="C47" s="95" t="s">
        <v>89</v>
      </c>
      <c r="D47" s="98">
        <v>8.31</v>
      </c>
      <c r="E47" s="98"/>
      <c r="F47" s="98">
        <v>8.31</v>
      </c>
      <c r="G47" s="99" t="s">
        <v>140</v>
      </c>
      <c r="H47" s="100" t="s">
        <v>79</v>
      </c>
      <c r="I47" s="95"/>
      <c r="J47" s="100"/>
      <c r="K47" s="112"/>
      <c r="L47" s="94"/>
      <c r="M47" s="116"/>
      <c r="N47" s="116"/>
      <c r="O47" s="100"/>
      <c r="P47" s="116"/>
      <c r="Q47" s="116"/>
      <c r="R47" s="116"/>
      <c r="S47" s="116"/>
      <c r="T47" s="116"/>
      <c r="U47" s="116"/>
      <c r="V47" s="116"/>
      <c r="W47" s="116"/>
      <c r="X47" s="116"/>
    </row>
    <row r="48" s="51" customFormat="1" ht="30" hidden="1" customHeight="1" spans="1:24">
      <c r="A48" s="182" t="s">
        <v>122</v>
      </c>
      <c r="B48" s="96" t="s">
        <v>136</v>
      </c>
      <c r="C48" s="95" t="s">
        <v>137</v>
      </c>
      <c r="D48" s="98">
        <v>9.81</v>
      </c>
      <c r="E48" s="98"/>
      <c r="F48" s="98">
        <v>9.81</v>
      </c>
      <c r="G48" s="99" t="s">
        <v>141</v>
      </c>
      <c r="H48" s="100" t="s">
        <v>79</v>
      </c>
      <c r="I48" s="95"/>
      <c r="J48" s="100"/>
      <c r="K48" s="112" t="s">
        <v>83</v>
      </c>
      <c r="L48" s="94" t="s">
        <v>112</v>
      </c>
      <c r="M48" s="116"/>
      <c r="N48" s="116"/>
      <c r="O48" s="100"/>
      <c r="P48" s="116"/>
      <c r="Q48" s="116"/>
      <c r="R48" s="116"/>
      <c r="S48" s="116"/>
      <c r="T48" s="116"/>
      <c r="U48" s="116"/>
      <c r="V48" s="116"/>
      <c r="W48" s="116"/>
      <c r="X48" s="116"/>
    </row>
    <row r="49" s="51" customFormat="1" ht="30" hidden="1" customHeight="1" spans="1:24">
      <c r="A49" s="182" t="s">
        <v>122</v>
      </c>
      <c r="B49" s="96" t="s">
        <v>142</v>
      </c>
      <c r="C49" s="95" t="s">
        <v>137</v>
      </c>
      <c r="D49" s="98">
        <v>51.73</v>
      </c>
      <c r="E49" s="98"/>
      <c r="F49" s="98">
        <v>51.73</v>
      </c>
      <c r="G49" s="99" t="s">
        <v>143</v>
      </c>
      <c r="H49" s="100" t="s">
        <v>79</v>
      </c>
      <c r="I49" s="95"/>
      <c r="J49" s="100"/>
      <c r="K49" s="112" t="s">
        <v>83</v>
      </c>
      <c r="L49" s="94" t="s">
        <v>112</v>
      </c>
      <c r="M49" s="116"/>
      <c r="N49" s="116"/>
      <c r="O49" s="100"/>
      <c r="P49" s="116"/>
      <c r="Q49" s="116"/>
      <c r="R49" s="116"/>
      <c r="S49" s="116"/>
      <c r="T49" s="116"/>
      <c r="U49" s="116"/>
      <c r="V49" s="116"/>
      <c r="W49" s="116"/>
      <c r="X49" s="116"/>
    </row>
    <row r="50" ht="28.5" hidden="1" customHeight="1" spans="1:24">
      <c r="A50" s="85">
        <v>14</v>
      </c>
      <c r="B50" s="86" t="s">
        <v>144</v>
      </c>
      <c r="C50" s="85" t="s">
        <v>145</v>
      </c>
      <c r="D50" s="87">
        <f>E50+F50</f>
        <v>28.27</v>
      </c>
      <c r="E50" s="87"/>
      <c r="F50" s="87">
        <v>28.27</v>
      </c>
      <c r="G50" s="88" t="s">
        <v>146</v>
      </c>
      <c r="H50" s="88" t="s">
        <v>117</v>
      </c>
      <c r="I50" s="85"/>
      <c r="J50" s="94"/>
      <c r="K50" s="112" t="s">
        <v>83</v>
      </c>
      <c r="L50" s="94" t="s">
        <v>112</v>
      </c>
      <c r="M50" s="113">
        <v>2017</v>
      </c>
      <c r="N50" s="113"/>
      <c r="O50" s="94" t="s">
        <v>67</v>
      </c>
      <c r="P50" s="113"/>
      <c r="Q50" s="113"/>
      <c r="R50" s="113"/>
      <c r="S50" s="113"/>
      <c r="T50" s="113"/>
      <c r="U50" s="113"/>
      <c r="V50" s="113"/>
      <c r="W50" s="113"/>
      <c r="X50" s="113"/>
    </row>
    <row r="51" ht="30" hidden="1" customHeight="1" spans="1:24">
      <c r="A51" s="85">
        <v>15</v>
      </c>
      <c r="B51" s="103" t="s">
        <v>147</v>
      </c>
      <c r="C51" s="85" t="s">
        <v>145</v>
      </c>
      <c r="D51" s="87">
        <v>5.4</v>
      </c>
      <c r="E51" s="104"/>
      <c r="F51" s="87">
        <v>5.4</v>
      </c>
      <c r="G51" s="94" t="s">
        <v>148</v>
      </c>
      <c r="H51" s="94" t="s">
        <v>149</v>
      </c>
      <c r="I51" s="85"/>
      <c r="J51" s="94"/>
      <c r="K51" s="94" t="s">
        <v>150</v>
      </c>
      <c r="L51" s="94"/>
      <c r="M51" s="94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</row>
    <row r="52" ht="30" hidden="1" customHeight="1" spans="1:24">
      <c r="A52" s="85">
        <v>16</v>
      </c>
      <c r="B52" s="103" t="s">
        <v>151</v>
      </c>
      <c r="C52" s="85" t="s">
        <v>145</v>
      </c>
      <c r="D52" s="87">
        <v>1.5</v>
      </c>
      <c r="E52" s="104"/>
      <c r="F52" s="87">
        <v>1.5</v>
      </c>
      <c r="G52" s="94" t="s">
        <v>152</v>
      </c>
      <c r="H52" s="94" t="s">
        <v>153</v>
      </c>
      <c r="I52" s="85"/>
      <c r="J52" s="94"/>
      <c r="K52" s="94" t="s">
        <v>154</v>
      </c>
      <c r="L52" s="94"/>
      <c r="M52" s="94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</row>
    <row r="53" ht="42" hidden="1" customHeight="1" spans="1:24">
      <c r="A53" s="85">
        <v>17</v>
      </c>
      <c r="B53" s="86" t="s">
        <v>155</v>
      </c>
      <c r="C53" s="85" t="s">
        <v>156</v>
      </c>
      <c r="D53" s="87">
        <f>E53+F53</f>
        <v>0.86</v>
      </c>
      <c r="E53" s="87"/>
      <c r="F53" s="87">
        <v>0.86</v>
      </c>
      <c r="G53" s="94" t="s">
        <v>55</v>
      </c>
      <c r="H53" s="94" t="s">
        <v>79</v>
      </c>
      <c r="I53" s="85"/>
      <c r="J53" s="94"/>
      <c r="K53" s="112" t="s">
        <v>157</v>
      </c>
      <c r="L53" s="94" t="s">
        <v>112</v>
      </c>
      <c r="M53" s="113"/>
      <c r="N53" s="113"/>
      <c r="O53" s="94" t="s">
        <v>67</v>
      </c>
      <c r="P53" s="113"/>
      <c r="Q53" s="113"/>
      <c r="R53" s="113"/>
      <c r="S53" s="113"/>
      <c r="T53" s="113"/>
      <c r="U53" s="113"/>
      <c r="V53" s="113"/>
      <c r="W53" s="113"/>
      <c r="X53" s="113"/>
    </row>
    <row r="54" ht="19.05" customHeight="1" spans="1:24">
      <c r="A54" s="85">
        <v>18</v>
      </c>
      <c r="B54" s="103" t="s">
        <v>158</v>
      </c>
      <c r="C54" s="85" t="s">
        <v>156</v>
      </c>
      <c r="D54" s="87">
        <f>E54+F54</f>
        <v>0.06</v>
      </c>
      <c r="E54" s="87"/>
      <c r="F54" s="87">
        <v>0.06</v>
      </c>
      <c r="G54" s="88" t="s">
        <v>159</v>
      </c>
      <c r="H54" s="88" t="s">
        <v>76</v>
      </c>
      <c r="I54" s="85"/>
      <c r="J54" s="94"/>
      <c r="K54" s="112" t="s">
        <v>83</v>
      </c>
      <c r="L54" s="94" t="s">
        <v>112</v>
      </c>
      <c r="M54" s="113">
        <v>2017</v>
      </c>
      <c r="N54" s="113"/>
      <c r="O54" s="94" t="s">
        <v>67</v>
      </c>
      <c r="P54" s="113"/>
      <c r="Q54" s="113"/>
      <c r="R54" s="113"/>
      <c r="S54" s="113"/>
      <c r="T54" s="113"/>
      <c r="U54" s="113"/>
      <c r="V54" s="113"/>
      <c r="W54" s="113"/>
      <c r="X54" s="113"/>
    </row>
    <row r="55" ht="65.1" hidden="1" customHeight="1" spans="1:24">
      <c r="A55" s="85">
        <v>19</v>
      </c>
      <c r="B55" s="86" t="s">
        <v>160</v>
      </c>
      <c r="C55" s="85" t="s">
        <v>156</v>
      </c>
      <c r="D55" s="87">
        <f>SUM(D56:D62)</f>
        <v>2.5</v>
      </c>
      <c r="E55" s="87"/>
      <c r="F55" s="87">
        <f t="shared" ref="F55" si="1">SUM(F56:F62)</f>
        <v>2.5</v>
      </c>
      <c r="G55" s="88" t="s">
        <v>161</v>
      </c>
      <c r="H55" s="88" t="s">
        <v>162</v>
      </c>
      <c r="I55" s="85"/>
      <c r="J55" s="94"/>
      <c r="K55" s="112" t="s">
        <v>163</v>
      </c>
      <c r="L55" s="94" t="s">
        <v>112</v>
      </c>
      <c r="M55" s="113">
        <v>2017</v>
      </c>
      <c r="N55" s="113"/>
      <c r="O55" s="94" t="s">
        <v>67</v>
      </c>
      <c r="P55" s="113"/>
      <c r="Q55" s="113"/>
      <c r="R55" s="113"/>
      <c r="S55" s="113"/>
      <c r="T55" s="113"/>
      <c r="U55" s="113"/>
      <c r="V55" s="113"/>
      <c r="W55" s="113"/>
      <c r="X55" s="113"/>
    </row>
    <row r="56" s="51" customFormat="1" ht="18.9" hidden="1" customHeight="1" spans="1:24">
      <c r="A56" s="95"/>
      <c r="B56" s="102" t="s">
        <v>164</v>
      </c>
      <c r="C56" s="95" t="s">
        <v>156</v>
      </c>
      <c r="D56" s="98">
        <f t="shared" ref="D56:D62" si="2">E56+F56</f>
        <v>0.7</v>
      </c>
      <c r="E56" s="98"/>
      <c r="F56" s="98">
        <v>0.7</v>
      </c>
      <c r="G56" s="99" t="s">
        <v>55</v>
      </c>
      <c r="H56" s="99" t="s">
        <v>117</v>
      </c>
      <c r="I56" s="95"/>
      <c r="J56" s="100"/>
      <c r="K56" s="117"/>
      <c r="L56" s="100"/>
      <c r="M56" s="116"/>
      <c r="N56" s="116"/>
      <c r="O56" s="100"/>
      <c r="P56" s="116"/>
      <c r="Q56" s="116"/>
      <c r="R56" s="116"/>
      <c r="S56" s="116"/>
      <c r="T56" s="116"/>
      <c r="U56" s="116"/>
      <c r="V56" s="116"/>
      <c r="W56" s="116"/>
      <c r="X56" s="116"/>
    </row>
    <row r="57" s="51" customFormat="1" ht="18.9" hidden="1" customHeight="1" spans="1:24">
      <c r="A57" s="95"/>
      <c r="B57" s="102" t="s">
        <v>103</v>
      </c>
      <c r="C57" s="95" t="s">
        <v>156</v>
      </c>
      <c r="D57" s="98">
        <f t="shared" si="2"/>
        <v>0.4</v>
      </c>
      <c r="E57" s="98"/>
      <c r="F57" s="98">
        <v>0.4</v>
      </c>
      <c r="G57" s="99" t="s">
        <v>165</v>
      </c>
      <c r="H57" s="99" t="s">
        <v>105</v>
      </c>
      <c r="I57" s="95"/>
      <c r="J57" s="100"/>
      <c r="K57" s="117"/>
      <c r="L57" s="100"/>
      <c r="M57" s="116"/>
      <c r="N57" s="116"/>
      <c r="O57" s="100"/>
      <c r="P57" s="116"/>
      <c r="Q57" s="116"/>
      <c r="R57" s="116"/>
      <c r="S57" s="116"/>
      <c r="T57" s="116"/>
      <c r="U57" s="116"/>
      <c r="V57" s="116"/>
      <c r="W57" s="116"/>
      <c r="X57" s="116"/>
    </row>
    <row r="58" s="51" customFormat="1" ht="18.9" hidden="1" customHeight="1" spans="1:24">
      <c r="A58" s="95"/>
      <c r="B58" s="102" t="s">
        <v>166</v>
      </c>
      <c r="C58" s="95" t="s">
        <v>156</v>
      </c>
      <c r="D58" s="98">
        <f t="shared" si="2"/>
        <v>0.25</v>
      </c>
      <c r="E58" s="98"/>
      <c r="F58" s="98">
        <v>0.25</v>
      </c>
      <c r="G58" s="99" t="s">
        <v>167</v>
      </c>
      <c r="H58" s="99" t="s">
        <v>168</v>
      </c>
      <c r="I58" s="95"/>
      <c r="J58" s="100"/>
      <c r="K58" s="117"/>
      <c r="L58" s="100"/>
      <c r="M58" s="116"/>
      <c r="N58" s="116"/>
      <c r="O58" s="100"/>
      <c r="P58" s="116"/>
      <c r="Q58" s="116"/>
      <c r="R58" s="116"/>
      <c r="S58" s="116"/>
      <c r="T58" s="116"/>
      <c r="U58" s="116"/>
      <c r="V58" s="116"/>
      <c r="W58" s="116"/>
      <c r="X58" s="116"/>
    </row>
    <row r="59" s="51" customFormat="1" ht="18.9" hidden="1" customHeight="1" spans="1:24">
      <c r="A59" s="95"/>
      <c r="B59" s="102" t="s">
        <v>68</v>
      </c>
      <c r="C59" s="95" t="s">
        <v>156</v>
      </c>
      <c r="D59" s="98">
        <f t="shared" si="2"/>
        <v>0.15</v>
      </c>
      <c r="E59" s="98"/>
      <c r="F59" s="98">
        <v>0.15</v>
      </c>
      <c r="G59" s="99" t="s">
        <v>169</v>
      </c>
      <c r="H59" s="99" t="s">
        <v>70</v>
      </c>
      <c r="I59" s="95"/>
      <c r="J59" s="100"/>
      <c r="K59" s="117"/>
      <c r="L59" s="100"/>
      <c r="M59" s="116"/>
      <c r="N59" s="116"/>
      <c r="O59" s="100"/>
      <c r="P59" s="116"/>
      <c r="Q59" s="116"/>
      <c r="R59" s="116"/>
      <c r="S59" s="116"/>
      <c r="T59" s="116"/>
      <c r="U59" s="116"/>
      <c r="V59" s="116"/>
      <c r="W59" s="116"/>
      <c r="X59" s="116"/>
    </row>
    <row r="60" s="51" customFormat="1" ht="18.9" hidden="1" customHeight="1" spans="1:24">
      <c r="A60" s="95"/>
      <c r="B60" s="102" t="s">
        <v>71</v>
      </c>
      <c r="C60" s="95" t="s">
        <v>156</v>
      </c>
      <c r="D60" s="98">
        <f t="shared" si="2"/>
        <v>0.34</v>
      </c>
      <c r="E60" s="98"/>
      <c r="F60" s="98">
        <v>0.34</v>
      </c>
      <c r="G60" s="99" t="s">
        <v>170</v>
      </c>
      <c r="H60" s="99" t="s">
        <v>73</v>
      </c>
      <c r="I60" s="95"/>
      <c r="J60" s="100"/>
      <c r="K60" s="117"/>
      <c r="L60" s="100"/>
      <c r="M60" s="116"/>
      <c r="N60" s="116"/>
      <c r="O60" s="100"/>
      <c r="P60" s="116"/>
      <c r="Q60" s="116"/>
      <c r="R60" s="116"/>
      <c r="S60" s="116"/>
      <c r="T60" s="116"/>
      <c r="U60" s="116"/>
      <c r="V60" s="116"/>
      <c r="W60" s="116"/>
      <c r="X60" s="116"/>
    </row>
    <row r="61" s="51" customFormat="1" ht="18.9" hidden="1" customHeight="1" spans="1:24">
      <c r="A61" s="95"/>
      <c r="B61" s="102" t="s">
        <v>171</v>
      </c>
      <c r="C61" s="95" t="s">
        <v>156</v>
      </c>
      <c r="D61" s="98">
        <f t="shared" si="2"/>
        <v>0.42</v>
      </c>
      <c r="E61" s="98"/>
      <c r="F61" s="98">
        <v>0.42</v>
      </c>
      <c r="G61" s="99" t="s">
        <v>172</v>
      </c>
      <c r="H61" s="100" t="s">
        <v>79</v>
      </c>
      <c r="I61" s="95"/>
      <c r="J61" s="100"/>
      <c r="K61" s="117"/>
      <c r="L61" s="100"/>
      <c r="M61" s="116"/>
      <c r="N61" s="116"/>
      <c r="O61" s="100"/>
      <c r="P61" s="116"/>
      <c r="Q61" s="116"/>
      <c r="R61" s="116"/>
      <c r="S61" s="116"/>
      <c r="T61" s="116"/>
      <c r="U61" s="116"/>
      <c r="V61" s="116"/>
      <c r="W61" s="116"/>
      <c r="X61" s="116"/>
    </row>
    <row r="62" s="51" customFormat="1" ht="18.9" hidden="1" customHeight="1" spans="1:24">
      <c r="A62" s="95"/>
      <c r="B62" s="102" t="s">
        <v>100</v>
      </c>
      <c r="C62" s="95" t="s">
        <v>156</v>
      </c>
      <c r="D62" s="98">
        <f t="shared" si="2"/>
        <v>0.24</v>
      </c>
      <c r="E62" s="98"/>
      <c r="F62" s="98">
        <v>0.24</v>
      </c>
      <c r="G62" s="99" t="s">
        <v>173</v>
      </c>
      <c r="H62" s="99" t="s">
        <v>82</v>
      </c>
      <c r="I62" s="95"/>
      <c r="J62" s="100"/>
      <c r="K62" s="117"/>
      <c r="L62" s="100"/>
      <c r="M62" s="116"/>
      <c r="N62" s="116"/>
      <c r="O62" s="100"/>
      <c r="P62" s="116"/>
      <c r="Q62" s="116"/>
      <c r="R62" s="116"/>
      <c r="S62" s="116"/>
      <c r="T62" s="116"/>
      <c r="U62" s="116"/>
      <c r="V62" s="116"/>
      <c r="W62" s="116"/>
      <c r="X62" s="116"/>
    </row>
    <row r="63" ht="19.95" hidden="1" customHeight="1" spans="1:24">
      <c r="A63" s="85">
        <v>20</v>
      </c>
      <c r="B63" s="86" t="s">
        <v>174</v>
      </c>
      <c r="C63" s="85" t="s">
        <v>156</v>
      </c>
      <c r="D63" s="87">
        <v>0.68</v>
      </c>
      <c r="E63" s="87"/>
      <c r="F63" s="87">
        <v>0.68</v>
      </c>
      <c r="G63" s="104" t="s">
        <v>175</v>
      </c>
      <c r="H63" s="104" t="s">
        <v>73</v>
      </c>
      <c r="I63" s="85"/>
      <c r="J63" s="88"/>
      <c r="K63" s="112" t="s">
        <v>176</v>
      </c>
      <c r="L63" s="94" t="s">
        <v>58</v>
      </c>
      <c r="M63" s="113"/>
      <c r="N63" s="113"/>
      <c r="O63" s="94"/>
      <c r="P63" s="113"/>
      <c r="Q63" s="113"/>
      <c r="R63" s="113"/>
      <c r="S63" s="113"/>
      <c r="T63" s="113"/>
      <c r="U63" s="113"/>
      <c r="V63" s="113"/>
      <c r="W63" s="113"/>
      <c r="X63" s="113"/>
    </row>
    <row r="64" ht="19.05" customHeight="1" spans="1:24">
      <c r="A64" s="85">
        <v>21</v>
      </c>
      <c r="B64" s="86" t="s">
        <v>177</v>
      </c>
      <c r="C64" s="85" t="s">
        <v>156</v>
      </c>
      <c r="D64" s="87">
        <v>0.02</v>
      </c>
      <c r="E64" s="87"/>
      <c r="F64" s="87">
        <v>0.02</v>
      </c>
      <c r="G64" s="94" t="s">
        <v>55</v>
      </c>
      <c r="H64" s="88" t="s">
        <v>76</v>
      </c>
      <c r="I64" s="85"/>
      <c r="J64" s="88"/>
      <c r="K64" s="112" t="s">
        <v>176</v>
      </c>
      <c r="L64" s="94" t="s">
        <v>58</v>
      </c>
      <c r="M64" s="113">
        <v>2017</v>
      </c>
      <c r="N64" s="113"/>
      <c r="O64" s="94" t="s">
        <v>67</v>
      </c>
      <c r="P64" s="113"/>
      <c r="Q64" s="113"/>
      <c r="R64" s="113"/>
      <c r="S64" s="113"/>
      <c r="T64" s="113"/>
      <c r="U64" s="113"/>
      <c r="V64" s="113"/>
      <c r="W64" s="113"/>
      <c r="X64" s="113"/>
    </row>
    <row r="65" ht="30" hidden="1" customHeight="1" spans="1:24">
      <c r="A65" s="85">
        <v>22</v>
      </c>
      <c r="B65" s="86" t="s">
        <v>178</v>
      </c>
      <c r="C65" s="85" t="s">
        <v>156</v>
      </c>
      <c r="D65" s="87">
        <v>1</v>
      </c>
      <c r="E65" s="87"/>
      <c r="F65" s="87">
        <v>1</v>
      </c>
      <c r="G65" s="104" t="s">
        <v>179</v>
      </c>
      <c r="H65" s="94" t="s">
        <v>180</v>
      </c>
      <c r="I65" s="85"/>
      <c r="J65" s="88"/>
      <c r="K65" s="112" t="s">
        <v>176</v>
      </c>
      <c r="L65" s="94" t="s">
        <v>58</v>
      </c>
      <c r="M65" s="113"/>
      <c r="N65" s="113"/>
      <c r="O65" s="94"/>
      <c r="P65" s="113"/>
      <c r="Q65" s="113"/>
      <c r="R65" s="113"/>
      <c r="S65" s="113"/>
      <c r="T65" s="113"/>
      <c r="U65" s="113"/>
      <c r="V65" s="113"/>
      <c r="W65" s="113"/>
      <c r="X65" s="113"/>
    </row>
    <row r="66" ht="19.95" hidden="1" customHeight="1" spans="1:24">
      <c r="A66" s="85">
        <v>23</v>
      </c>
      <c r="B66" s="86" t="s">
        <v>181</v>
      </c>
      <c r="C66" s="85" t="s">
        <v>156</v>
      </c>
      <c r="D66" s="87">
        <v>4</v>
      </c>
      <c r="E66" s="87"/>
      <c r="F66" s="87">
        <v>4</v>
      </c>
      <c r="G66" s="104" t="s">
        <v>182</v>
      </c>
      <c r="H66" s="94" t="s">
        <v>82</v>
      </c>
      <c r="I66" s="85"/>
      <c r="J66" s="88"/>
      <c r="K66" s="112" t="s">
        <v>176</v>
      </c>
      <c r="L66" s="94" t="s">
        <v>58</v>
      </c>
      <c r="M66" s="113"/>
      <c r="N66" s="113"/>
      <c r="O66" s="94"/>
      <c r="P66" s="113"/>
      <c r="Q66" s="113"/>
      <c r="R66" s="113"/>
      <c r="S66" s="113"/>
      <c r="T66" s="113"/>
      <c r="U66" s="113"/>
      <c r="V66" s="113"/>
      <c r="W66" s="113"/>
      <c r="X66" s="113"/>
    </row>
    <row r="67" ht="40.05" customHeight="1" spans="1:24">
      <c r="A67" s="85">
        <v>24</v>
      </c>
      <c r="B67" s="86" t="s">
        <v>183</v>
      </c>
      <c r="C67" s="85" t="s">
        <v>184</v>
      </c>
      <c r="D67" s="87">
        <f>E67+F67</f>
        <v>6.95</v>
      </c>
      <c r="E67" s="87"/>
      <c r="F67" s="87">
        <v>6.95</v>
      </c>
      <c r="G67" s="94" t="s">
        <v>185</v>
      </c>
      <c r="H67" s="94" t="s">
        <v>186</v>
      </c>
      <c r="I67" s="85">
        <v>26</v>
      </c>
      <c r="J67" s="94" t="s">
        <v>187</v>
      </c>
      <c r="K67" s="94" t="s">
        <v>188</v>
      </c>
      <c r="L67" s="94" t="s">
        <v>66</v>
      </c>
      <c r="M67" s="113"/>
      <c r="N67" s="113"/>
      <c r="O67" s="94" t="s">
        <v>67</v>
      </c>
      <c r="P67" s="113"/>
      <c r="Q67" s="113"/>
      <c r="R67" s="113"/>
      <c r="S67" s="113"/>
      <c r="T67" s="113"/>
      <c r="U67" s="113"/>
      <c r="V67" s="113"/>
      <c r="W67" s="113"/>
      <c r="X67" s="113"/>
    </row>
    <row r="68" s="51" customFormat="1" ht="18.9" hidden="1" customHeight="1" spans="1:24">
      <c r="A68" s="95"/>
      <c r="B68" s="96" t="s">
        <v>189</v>
      </c>
      <c r="C68" s="95" t="s">
        <v>184</v>
      </c>
      <c r="D68" s="98">
        <v>1</v>
      </c>
      <c r="E68" s="98"/>
      <c r="F68" s="98">
        <v>1</v>
      </c>
      <c r="G68" s="100" t="s">
        <v>190</v>
      </c>
      <c r="H68" s="100" t="s">
        <v>189</v>
      </c>
      <c r="I68" s="95"/>
      <c r="J68" s="100"/>
      <c r="K68" s="100"/>
      <c r="L68" s="100"/>
      <c r="M68" s="116"/>
      <c r="N68" s="116"/>
      <c r="O68" s="100"/>
      <c r="P68" s="116"/>
      <c r="Q68" s="116"/>
      <c r="R68" s="116"/>
      <c r="S68" s="116"/>
      <c r="T68" s="116"/>
      <c r="U68" s="116"/>
      <c r="V68" s="116"/>
      <c r="W68" s="116"/>
      <c r="X68" s="116"/>
    </row>
    <row r="69" s="51" customFormat="1" ht="18.9" customHeight="1" spans="1:24">
      <c r="A69" s="95"/>
      <c r="B69" s="96" t="s">
        <v>74</v>
      </c>
      <c r="C69" s="95" t="s">
        <v>184</v>
      </c>
      <c r="D69" s="98">
        <v>5.27</v>
      </c>
      <c r="E69" s="98"/>
      <c r="F69" s="98">
        <v>5.27</v>
      </c>
      <c r="G69" s="100" t="s">
        <v>159</v>
      </c>
      <c r="H69" s="100" t="s">
        <v>74</v>
      </c>
      <c r="I69" s="95"/>
      <c r="J69" s="100"/>
      <c r="K69" s="100"/>
      <c r="L69" s="100"/>
      <c r="M69" s="116"/>
      <c r="N69" s="116"/>
      <c r="O69" s="100"/>
      <c r="P69" s="116"/>
      <c r="Q69" s="116"/>
      <c r="R69" s="116"/>
      <c r="S69" s="116"/>
      <c r="T69" s="116"/>
      <c r="U69" s="116"/>
      <c r="V69" s="116"/>
      <c r="W69" s="116"/>
      <c r="X69" s="116"/>
    </row>
    <row r="70" s="51" customFormat="1" ht="18.9" hidden="1" customHeight="1" spans="1:24">
      <c r="A70" s="95"/>
      <c r="B70" s="96" t="s">
        <v>68</v>
      </c>
      <c r="C70" s="95" t="s">
        <v>184</v>
      </c>
      <c r="D70" s="98">
        <v>0.68</v>
      </c>
      <c r="E70" s="98"/>
      <c r="F70" s="98">
        <v>0.68</v>
      </c>
      <c r="G70" s="100" t="s">
        <v>190</v>
      </c>
      <c r="H70" s="100" t="s">
        <v>68</v>
      </c>
      <c r="I70" s="95"/>
      <c r="J70" s="100"/>
      <c r="K70" s="100"/>
      <c r="L70" s="100"/>
      <c r="M70" s="116"/>
      <c r="N70" s="116"/>
      <c r="O70" s="100"/>
      <c r="P70" s="116"/>
      <c r="Q70" s="116"/>
      <c r="R70" s="116"/>
      <c r="S70" s="116"/>
      <c r="T70" s="116"/>
      <c r="U70" s="116"/>
      <c r="V70" s="116"/>
      <c r="W70" s="116"/>
      <c r="X70" s="116"/>
    </row>
    <row r="71" ht="19.05" customHeight="1" spans="1:24">
      <c r="A71" s="89" t="s">
        <v>191</v>
      </c>
      <c r="B71" s="90" t="s">
        <v>192</v>
      </c>
      <c r="C71" s="85"/>
      <c r="D71" s="87"/>
      <c r="E71" s="87"/>
      <c r="F71" s="87"/>
      <c r="G71" s="88"/>
      <c r="H71" s="88"/>
      <c r="I71" s="85"/>
      <c r="J71" s="94"/>
      <c r="K71" s="94"/>
      <c r="L71" s="94"/>
      <c r="M71" s="113"/>
      <c r="N71" s="113"/>
      <c r="O71" s="94"/>
      <c r="P71" s="113"/>
      <c r="Q71" s="113"/>
      <c r="R71" s="113"/>
      <c r="S71" s="113"/>
      <c r="T71" s="113"/>
      <c r="U71" s="113"/>
      <c r="V71" s="113"/>
      <c r="W71" s="113"/>
      <c r="X71" s="113"/>
    </row>
    <row r="72" ht="19.05" customHeight="1" spans="1:24">
      <c r="A72" s="89" t="s">
        <v>193</v>
      </c>
      <c r="B72" s="90" t="s">
        <v>194</v>
      </c>
      <c r="C72" s="85"/>
      <c r="D72" s="87"/>
      <c r="E72" s="87"/>
      <c r="F72" s="87"/>
      <c r="G72" s="88"/>
      <c r="H72" s="88"/>
      <c r="I72" s="85"/>
      <c r="J72" s="94"/>
      <c r="K72" s="94"/>
      <c r="L72" s="94"/>
      <c r="M72" s="113"/>
      <c r="N72" s="113"/>
      <c r="O72" s="94"/>
      <c r="P72" s="113"/>
      <c r="Q72" s="113"/>
      <c r="R72" s="113"/>
      <c r="S72" s="113"/>
      <c r="T72" s="113"/>
      <c r="U72" s="113"/>
      <c r="V72" s="113"/>
      <c r="W72" s="113"/>
      <c r="X72" s="113"/>
    </row>
    <row r="73" ht="19.05" customHeight="1" spans="1:24">
      <c r="A73" s="89" t="s">
        <v>195</v>
      </c>
      <c r="B73" s="90" t="s">
        <v>123</v>
      </c>
      <c r="C73" s="85"/>
      <c r="D73" s="87"/>
      <c r="E73" s="87"/>
      <c r="F73" s="87"/>
      <c r="G73" s="88"/>
      <c r="H73" s="88"/>
      <c r="I73" s="85"/>
      <c r="J73" s="94"/>
      <c r="K73" s="94"/>
      <c r="L73" s="94"/>
      <c r="M73" s="113"/>
      <c r="N73" s="113"/>
      <c r="O73" s="94"/>
      <c r="P73" s="113"/>
      <c r="Q73" s="113"/>
      <c r="R73" s="113"/>
      <c r="S73" s="113"/>
      <c r="T73" s="113"/>
      <c r="U73" s="113"/>
      <c r="V73" s="113"/>
      <c r="W73" s="113"/>
      <c r="X73" s="113"/>
    </row>
    <row r="74" ht="30" hidden="1" customHeight="1" spans="1:24">
      <c r="A74" s="85">
        <v>25</v>
      </c>
      <c r="B74" s="86" t="s">
        <v>196</v>
      </c>
      <c r="C74" s="85" t="s">
        <v>87</v>
      </c>
      <c r="D74" s="87">
        <f>E74+F74</f>
        <v>0.69</v>
      </c>
      <c r="E74" s="87"/>
      <c r="F74" s="87">
        <v>0.69</v>
      </c>
      <c r="G74" s="94" t="s">
        <v>62</v>
      </c>
      <c r="H74" s="88" t="s">
        <v>56</v>
      </c>
      <c r="I74" s="85"/>
      <c r="J74" s="94"/>
      <c r="K74" s="112" t="s">
        <v>83</v>
      </c>
      <c r="L74" s="94" t="s">
        <v>112</v>
      </c>
      <c r="M74" s="113">
        <v>2017</v>
      </c>
      <c r="N74" s="113"/>
      <c r="O74" s="94"/>
      <c r="P74" s="113"/>
      <c r="Q74" s="113"/>
      <c r="R74" s="113"/>
      <c r="S74" s="113"/>
      <c r="T74" s="113"/>
      <c r="U74" s="113"/>
      <c r="V74" s="113"/>
      <c r="W74" s="113"/>
      <c r="X74" s="113"/>
    </row>
    <row r="75" ht="19.05" customHeight="1" spans="1:24">
      <c r="A75" s="85">
        <v>26</v>
      </c>
      <c r="B75" s="86" t="s">
        <v>197</v>
      </c>
      <c r="C75" s="85" t="s">
        <v>87</v>
      </c>
      <c r="D75" s="87">
        <f>E75+F75</f>
        <v>1.2</v>
      </c>
      <c r="E75" s="87"/>
      <c r="F75" s="87">
        <v>1.2</v>
      </c>
      <c r="G75" s="94" t="s">
        <v>137</v>
      </c>
      <c r="H75" s="88" t="s">
        <v>76</v>
      </c>
      <c r="I75" s="85"/>
      <c r="J75" s="94"/>
      <c r="K75" s="112" t="s">
        <v>83</v>
      </c>
      <c r="L75" s="94" t="s">
        <v>112</v>
      </c>
      <c r="M75" s="113"/>
      <c r="N75" s="113"/>
      <c r="O75" s="94"/>
      <c r="P75" s="113"/>
      <c r="Q75" s="113"/>
      <c r="R75" s="113"/>
      <c r="S75" s="113"/>
      <c r="T75" s="113"/>
      <c r="U75" s="113"/>
      <c r="V75" s="113"/>
      <c r="W75" s="113"/>
      <c r="X75" s="113"/>
    </row>
    <row r="76" ht="39.9" hidden="1" customHeight="1" spans="1:24">
      <c r="A76" s="85">
        <v>27</v>
      </c>
      <c r="B76" s="86" t="s">
        <v>198</v>
      </c>
      <c r="C76" s="85" t="s">
        <v>87</v>
      </c>
      <c r="D76" s="87">
        <f>E76+F76</f>
        <v>3.08</v>
      </c>
      <c r="E76" s="87"/>
      <c r="F76" s="87">
        <v>3.08</v>
      </c>
      <c r="G76" s="88" t="s">
        <v>199</v>
      </c>
      <c r="H76" s="88" t="s">
        <v>117</v>
      </c>
      <c r="I76" s="85">
        <v>40</v>
      </c>
      <c r="J76" s="94" t="s">
        <v>200</v>
      </c>
      <c r="K76" s="112" t="s">
        <v>83</v>
      </c>
      <c r="L76" s="94" t="s">
        <v>112</v>
      </c>
      <c r="M76" s="113">
        <v>2017</v>
      </c>
      <c r="N76" s="113"/>
      <c r="O76" s="94"/>
      <c r="P76" s="113"/>
      <c r="Q76" s="113"/>
      <c r="R76" s="113"/>
      <c r="S76" s="113"/>
      <c r="T76" s="113"/>
      <c r="U76" s="113"/>
      <c r="V76" s="113"/>
      <c r="W76" s="113"/>
      <c r="X76" s="113"/>
    </row>
    <row r="77" ht="19.05" customHeight="1" spans="1:24">
      <c r="A77" s="89" t="s">
        <v>195</v>
      </c>
      <c r="B77" s="90" t="s">
        <v>125</v>
      </c>
      <c r="C77" s="85"/>
      <c r="D77" s="87"/>
      <c r="E77" s="87"/>
      <c r="F77" s="87"/>
      <c r="G77" s="88"/>
      <c r="H77" s="88"/>
      <c r="I77" s="85"/>
      <c r="J77" s="94"/>
      <c r="K77" s="112"/>
      <c r="L77" s="94"/>
      <c r="M77" s="94"/>
      <c r="N77" s="113"/>
      <c r="O77" s="94"/>
      <c r="P77" s="113"/>
      <c r="Q77" s="113"/>
      <c r="R77" s="113"/>
      <c r="S77" s="113"/>
      <c r="T77" s="113"/>
      <c r="U77" s="113"/>
      <c r="V77" s="113"/>
      <c r="W77" s="113"/>
      <c r="X77" s="113"/>
    </row>
    <row r="78" ht="30" hidden="1" customHeight="1" spans="1:24">
      <c r="A78" s="85">
        <v>28</v>
      </c>
      <c r="B78" s="86" t="s">
        <v>201</v>
      </c>
      <c r="C78" s="85" t="s">
        <v>62</v>
      </c>
      <c r="D78" s="87">
        <f t="shared" ref="D78:D80" si="3">E78+F78</f>
        <v>0.5</v>
      </c>
      <c r="E78" s="87"/>
      <c r="F78" s="87">
        <v>0.5</v>
      </c>
      <c r="G78" s="88" t="s">
        <v>159</v>
      </c>
      <c r="H78" s="88" t="s">
        <v>168</v>
      </c>
      <c r="I78" s="85"/>
      <c r="J78" s="94"/>
      <c r="K78" s="112" t="s">
        <v>83</v>
      </c>
      <c r="L78" s="94" t="s">
        <v>66</v>
      </c>
      <c r="M78" s="113">
        <v>2017</v>
      </c>
      <c r="N78" s="113"/>
      <c r="O78" s="94" t="s">
        <v>67</v>
      </c>
      <c r="P78" s="113"/>
      <c r="Q78" s="113"/>
      <c r="R78" s="113"/>
      <c r="S78" s="113"/>
      <c r="T78" s="113"/>
      <c r="U78" s="113"/>
      <c r="V78" s="113"/>
      <c r="W78" s="113"/>
      <c r="X78" s="113"/>
    </row>
    <row r="79" ht="30" hidden="1" customHeight="1" spans="1:24">
      <c r="A79" s="85">
        <v>29</v>
      </c>
      <c r="B79" s="86" t="s">
        <v>202</v>
      </c>
      <c r="C79" s="85" t="s">
        <v>62</v>
      </c>
      <c r="D79" s="87">
        <f t="shared" si="3"/>
        <v>3</v>
      </c>
      <c r="E79" s="87"/>
      <c r="F79" s="87">
        <v>3</v>
      </c>
      <c r="G79" s="88" t="s">
        <v>203</v>
      </c>
      <c r="H79" s="88" t="s">
        <v>70</v>
      </c>
      <c r="I79" s="85"/>
      <c r="J79" s="94"/>
      <c r="K79" s="112" t="s">
        <v>83</v>
      </c>
      <c r="L79" s="94" t="s">
        <v>66</v>
      </c>
      <c r="M79" s="113">
        <v>2017</v>
      </c>
      <c r="N79" s="113"/>
      <c r="O79" s="94" t="s">
        <v>67</v>
      </c>
      <c r="P79" s="113"/>
      <c r="Q79" s="113"/>
      <c r="R79" s="113"/>
      <c r="S79" s="113"/>
      <c r="T79" s="113"/>
      <c r="U79" s="113"/>
      <c r="V79" s="113"/>
      <c r="W79" s="113"/>
      <c r="X79" s="113"/>
    </row>
    <row r="80" ht="19.05" customHeight="1" spans="1:24">
      <c r="A80" s="85">
        <v>30</v>
      </c>
      <c r="B80" s="86" t="s">
        <v>204</v>
      </c>
      <c r="C80" s="85" t="s">
        <v>62</v>
      </c>
      <c r="D80" s="87">
        <f t="shared" si="3"/>
        <v>3.5</v>
      </c>
      <c r="E80" s="87">
        <v>3.1</v>
      </c>
      <c r="F80" s="87">
        <v>0.4</v>
      </c>
      <c r="G80" s="88" t="s">
        <v>55</v>
      </c>
      <c r="H80" s="88" t="s">
        <v>76</v>
      </c>
      <c r="I80" s="85"/>
      <c r="J80" s="94"/>
      <c r="K80" s="112" t="s">
        <v>83</v>
      </c>
      <c r="L80" s="94" t="s">
        <v>112</v>
      </c>
      <c r="M80" s="113"/>
      <c r="N80" s="113"/>
      <c r="O80" s="94" t="s">
        <v>67</v>
      </c>
      <c r="P80" s="113"/>
      <c r="Q80" s="113"/>
      <c r="R80" s="113"/>
      <c r="S80" s="113"/>
      <c r="T80" s="113"/>
      <c r="U80" s="113"/>
      <c r="V80" s="113"/>
      <c r="W80" s="113"/>
      <c r="X80" s="113"/>
    </row>
    <row r="81" ht="30" hidden="1" customHeight="1" spans="1:24">
      <c r="A81" s="85">
        <v>31</v>
      </c>
      <c r="B81" s="86" t="s">
        <v>205</v>
      </c>
      <c r="C81" s="85" t="s">
        <v>62</v>
      </c>
      <c r="D81" s="87">
        <v>2.3</v>
      </c>
      <c r="E81" s="87"/>
      <c r="F81" s="87">
        <v>2.3</v>
      </c>
      <c r="G81" s="88" t="s">
        <v>55</v>
      </c>
      <c r="H81" s="94" t="s">
        <v>79</v>
      </c>
      <c r="I81" s="85">
        <v>20</v>
      </c>
      <c r="J81" s="94">
        <v>418</v>
      </c>
      <c r="K81" s="112" t="s">
        <v>83</v>
      </c>
      <c r="L81" s="94" t="s">
        <v>112</v>
      </c>
      <c r="M81" s="113"/>
      <c r="N81" s="113"/>
      <c r="O81" s="94"/>
      <c r="P81" s="113"/>
      <c r="Q81" s="113"/>
      <c r="R81" s="113"/>
      <c r="S81" s="113"/>
      <c r="T81" s="113"/>
      <c r="U81" s="113"/>
      <c r="V81" s="113"/>
      <c r="W81" s="113"/>
      <c r="X81" s="113"/>
    </row>
    <row r="82" ht="30" hidden="1" customHeight="1" spans="1:24">
      <c r="A82" s="85">
        <v>32</v>
      </c>
      <c r="B82" s="86" t="s">
        <v>206</v>
      </c>
      <c r="C82" s="85" t="s">
        <v>62</v>
      </c>
      <c r="D82" s="87">
        <v>2.15</v>
      </c>
      <c r="E82" s="87"/>
      <c r="F82" s="87">
        <v>2.15</v>
      </c>
      <c r="G82" s="88" t="s">
        <v>207</v>
      </c>
      <c r="H82" s="88" t="s">
        <v>73</v>
      </c>
      <c r="I82" s="85"/>
      <c r="J82" s="94"/>
      <c r="K82" s="112" t="s">
        <v>83</v>
      </c>
      <c r="L82" s="94" t="s">
        <v>112</v>
      </c>
      <c r="M82" s="113"/>
      <c r="N82" s="113"/>
      <c r="O82" s="94"/>
      <c r="P82" s="113"/>
      <c r="Q82" s="113"/>
      <c r="R82" s="113"/>
      <c r="S82" s="113"/>
      <c r="T82" s="113"/>
      <c r="U82" s="113"/>
      <c r="V82" s="113"/>
      <c r="W82" s="113"/>
      <c r="X82" s="113"/>
    </row>
    <row r="83" ht="30" hidden="1" customHeight="1" spans="1:24">
      <c r="A83" s="85">
        <v>33</v>
      </c>
      <c r="B83" s="86" t="s">
        <v>206</v>
      </c>
      <c r="C83" s="85" t="s">
        <v>62</v>
      </c>
      <c r="D83" s="87">
        <f>E83+F83</f>
        <v>1.5</v>
      </c>
      <c r="E83" s="87"/>
      <c r="F83" s="87">
        <v>1.5</v>
      </c>
      <c r="G83" s="88" t="s">
        <v>208</v>
      </c>
      <c r="H83" s="88" t="s">
        <v>117</v>
      </c>
      <c r="I83" s="85"/>
      <c r="J83" s="94"/>
      <c r="K83" s="112" t="s">
        <v>83</v>
      </c>
      <c r="L83" s="94" t="s">
        <v>112</v>
      </c>
      <c r="M83" s="113"/>
      <c r="N83" s="113"/>
      <c r="O83" s="94"/>
      <c r="P83" s="113"/>
      <c r="Q83" s="113"/>
      <c r="R83" s="113"/>
      <c r="S83" s="113"/>
      <c r="T83" s="113"/>
      <c r="U83" s="113"/>
      <c r="V83" s="113"/>
      <c r="W83" s="113"/>
      <c r="X83" s="113"/>
    </row>
    <row r="84" ht="30" hidden="1" customHeight="1" spans="1:24">
      <c r="A84" s="85">
        <v>34</v>
      </c>
      <c r="B84" s="86" t="s">
        <v>206</v>
      </c>
      <c r="C84" s="85" t="s">
        <v>62</v>
      </c>
      <c r="D84" s="87">
        <f>E84+F84</f>
        <v>1.5</v>
      </c>
      <c r="E84" s="87"/>
      <c r="F84" s="87">
        <v>1.5</v>
      </c>
      <c r="G84" s="88" t="s">
        <v>209</v>
      </c>
      <c r="H84" s="94" t="s">
        <v>79</v>
      </c>
      <c r="I84" s="85"/>
      <c r="J84" s="94"/>
      <c r="K84" s="112" t="s">
        <v>83</v>
      </c>
      <c r="L84" s="94" t="s">
        <v>112</v>
      </c>
      <c r="M84" s="113"/>
      <c r="N84" s="113"/>
      <c r="O84" s="94"/>
      <c r="P84" s="113"/>
      <c r="Q84" s="113"/>
      <c r="R84" s="113"/>
      <c r="S84" s="113"/>
      <c r="T84" s="113"/>
      <c r="U84" s="113"/>
      <c r="V84" s="113"/>
      <c r="W84" s="113"/>
      <c r="X84" s="113"/>
    </row>
    <row r="85" ht="18" hidden="1" customHeight="1" spans="1:24">
      <c r="A85" s="85">
        <v>35</v>
      </c>
      <c r="B85" s="86" t="s">
        <v>210</v>
      </c>
      <c r="C85" s="85" t="s">
        <v>62</v>
      </c>
      <c r="D85" s="87">
        <v>2</v>
      </c>
      <c r="E85" s="87"/>
      <c r="F85" s="87">
        <v>2</v>
      </c>
      <c r="G85" s="88" t="s">
        <v>203</v>
      </c>
      <c r="H85" s="94" t="s">
        <v>117</v>
      </c>
      <c r="I85" s="85"/>
      <c r="J85" s="94"/>
      <c r="K85" s="112" t="s">
        <v>211</v>
      </c>
      <c r="L85" s="94" t="s">
        <v>66</v>
      </c>
      <c r="M85" s="113"/>
      <c r="N85" s="113"/>
      <c r="O85" s="94" t="s">
        <v>67</v>
      </c>
      <c r="P85" s="113"/>
      <c r="Q85" s="113"/>
      <c r="R85" s="113"/>
      <c r="S85" s="113"/>
      <c r="T85" s="113"/>
      <c r="U85" s="113"/>
      <c r="V85" s="113"/>
      <c r="W85" s="113"/>
      <c r="X85" s="113"/>
    </row>
    <row r="86" ht="18" hidden="1" customHeight="1" spans="1:24">
      <c r="A86" s="85">
        <v>36</v>
      </c>
      <c r="B86" s="86" t="s">
        <v>212</v>
      </c>
      <c r="C86" s="85" t="s">
        <v>62</v>
      </c>
      <c r="D86" s="87">
        <v>0.09</v>
      </c>
      <c r="E86" s="87"/>
      <c r="F86" s="87">
        <v>0.09</v>
      </c>
      <c r="G86" s="104" t="s">
        <v>213</v>
      </c>
      <c r="H86" s="104" t="s">
        <v>105</v>
      </c>
      <c r="I86" s="125"/>
      <c r="J86" s="93"/>
      <c r="K86" s="112" t="s">
        <v>176</v>
      </c>
      <c r="L86" s="94" t="s">
        <v>58</v>
      </c>
      <c r="M86" s="113"/>
      <c r="N86" s="113"/>
      <c r="O86" s="94"/>
      <c r="P86" s="113"/>
      <c r="Q86" s="113"/>
      <c r="R86" s="113"/>
      <c r="S86" s="113"/>
      <c r="T86" s="113"/>
      <c r="U86" s="113"/>
      <c r="V86" s="113"/>
      <c r="W86" s="113"/>
      <c r="X86" s="113"/>
    </row>
    <row r="87" ht="18" hidden="1" customHeight="1" spans="1:24">
      <c r="A87" s="85">
        <v>37</v>
      </c>
      <c r="B87" s="86" t="s">
        <v>214</v>
      </c>
      <c r="C87" s="85" t="s">
        <v>62</v>
      </c>
      <c r="D87" s="87">
        <v>1.18</v>
      </c>
      <c r="E87" s="87"/>
      <c r="F87" s="87">
        <v>1.18</v>
      </c>
      <c r="G87" s="104" t="s">
        <v>215</v>
      </c>
      <c r="H87" s="104" t="s">
        <v>105</v>
      </c>
      <c r="I87" s="125"/>
      <c r="J87" s="93"/>
      <c r="K87" s="112" t="s">
        <v>176</v>
      </c>
      <c r="L87" s="94" t="s">
        <v>58</v>
      </c>
      <c r="M87" s="113"/>
      <c r="N87" s="113"/>
      <c r="O87" s="94"/>
      <c r="P87" s="113"/>
      <c r="Q87" s="113"/>
      <c r="R87" s="113"/>
      <c r="S87" s="113"/>
      <c r="T87" s="113"/>
      <c r="U87" s="113"/>
      <c r="V87" s="113"/>
      <c r="W87" s="113"/>
      <c r="X87" s="113"/>
    </row>
    <row r="88" ht="18" hidden="1" customHeight="1" spans="1:24">
      <c r="A88" s="85">
        <v>38</v>
      </c>
      <c r="B88" s="86" t="s">
        <v>216</v>
      </c>
      <c r="C88" s="85" t="s">
        <v>62</v>
      </c>
      <c r="D88" s="87">
        <v>0.6</v>
      </c>
      <c r="E88" s="87"/>
      <c r="F88" s="87">
        <v>0.6</v>
      </c>
      <c r="G88" s="104" t="s">
        <v>217</v>
      </c>
      <c r="H88" s="104" t="s">
        <v>105</v>
      </c>
      <c r="I88" s="125"/>
      <c r="J88" s="93"/>
      <c r="K88" s="112" t="s">
        <v>176</v>
      </c>
      <c r="L88" s="94" t="s">
        <v>58</v>
      </c>
      <c r="M88" s="113"/>
      <c r="N88" s="113"/>
      <c r="O88" s="94"/>
      <c r="P88" s="113"/>
      <c r="Q88" s="113"/>
      <c r="R88" s="113"/>
      <c r="S88" s="113"/>
      <c r="T88" s="113"/>
      <c r="U88" s="113"/>
      <c r="V88" s="113"/>
      <c r="W88" s="113"/>
      <c r="X88" s="113"/>
    </row>
    <row r="89" ht="18" hidden="1" customHeight="1" spans="1:24">
      <c r="A89" s="85">
        <v>39</v>
      </c>
      <c r="B89" s="86" t="s">
        <v>218</v>
      </c>
      <c r="C89" s="85" t="s">
        <v>62</v>
      </c>
      <c r="D89" s="87"/>
      <c r="E89" s="87"/>
      <c r="F89" s="87">
        <v>6.67</v>
      </c>
      <c r="G89" s="104" t="s">
        <v>219</v>
      </c>
      <c r="H89" s="104" t="s">
        <v>105</v>
      </c>
      <c r="I89" s="125"/>
      <c r="J89" s="93"/>
      <c r="K89" s="112" t="s">
        <v>176</v>
      </c>
      <c r="L89" s="94" t="s">
        <v>58</v>
      </c>
      <c r="M89" s="113"/>
      <c r="N89" s="113"/>
      <c r="O89" s="94"/>
      <c r="P89" s="113"/>
      <c r="Q89" s="113"/>
      <c r="R89" s="113"/>
      <c r="S89" s="113"/>
      <c r="T89" s="113"/>
      <c r="U89" s="113"/>
      <c r="V89" s="113"/>
      <c r="W89" s="113"/>
      <c r="X89" s="113"/>
    </row>
    <row r="90" ht="19.05" customHeight="1" spans="1:24">
      <c r="A90" s="89" t="s">
        <v>195</v>
      </c>
      <c r="B90" s="90" t="s">
        <v>220</v>
      </c>
      <c r="C90" s="85"/>
      <c r="D90" s="87"/>
      <c r="E90" s="87"/>
      <c r="F90" s="87"/>
      <c r="G90" s="88"/>
      <c r="H90" s="88"/>
      <c r="I90" s="85"/>
      <c r="J90" s="94"/>
      <c r="K90" s="94"/>
      <c r="L90" s="94"/>
      <c r="M90" s="94"/>
      <c r="N90" s="113"/>
      <c r="O90" s="94"/>
      <c r="P90" s="113"/>
      <c r="Q90" s="113"/>
      <c r="R90" s="113"/>
      <c r="S90" s="113"/>
      <c r="T90" s="113"/>
      <c r="U90" s="113"/>
      <c r="V90" s="113"/>
      <c r="W90" s="113"/>
      <c r="X90" s="113"/>
    </row>
    <row r="91" ht="28.5" hidden="1" customHeight="1" spans="1:24">
      <c r="A91" s="85">
        <v>40</v>
      </c>
      <c r="B91" s="86" t="s">
        <v>220</v>
      </c>
      <c r="C91" s="85" t="s">
        <v>145</v>
      </c>
      <c r="D91" s="87">
        <f>E91+F91</f>
        <v>1</v>
      </c>
      <c r="E91" s="87"/>
      <c r="F91" s="87">
        <v>1</v>
      </c>
      <c r="G91" s="88" t="s">
        <v>159</v>
      </c>
      <c r="H91" s="88" t="s">
        <v>73</v>
      </c>
      <c r="I91" s="85"/>
      <c r="J91" s="94"/>
      <c r="K91" s="112" t="s">
        <v>83</v>
      </c>
      <c r="L91" s="94" t="s">
        <v>112</v>
      </c>
      <c r="M91" s="113"/>
      <c r="N91" s="113"/>
      <c r="O91" s="94" t="s">
        <v>67</v>
      </c>
      <c r="P91" s="113"/>
      <c r="Q91" s="113"/>
      <c r="R91" s="113"/>
      <c r="S91" s="113"/>
      <c r="T91" s="113"/>
      <c r="U91" s="113"/>
      <c r="V91" s="113"/>
      <c r="W91" s="113"/>
      <c r="X91" s="113"/>
    </row>
    <row r="92" ht="28.5" hidden="1" customHeight="1" spans="1:24">
      <c r="A92" s="85">
        <v>41</v>
      </c>
      <c r="B92" s="86" t="s">
        <v>221</v>
      </c>
      <c r="C92" s="85" t="s">
        <v>145</v>
      </c>
      <c r="D92" s="87">
        <v>5</v>
      </c>
      <c r="E92" s="87"/>
      <c r="F92" s="87">
        <v>5</v>
      </c>
      <c r="G92" s="88" t="s">
        <v>203</v>
      </c>
      <c r="H92" s="88" t="s">
        <v>111</v>
      </c>
      <c r="I92" s="85"/>
      <c r="J92" s="94"/>
      <c r="K92" s="112" t="s">
        <v>222</v>
      </c>
      <c r="L92" s="94" t="s">
        <v>66</v>
      </c>
      <c r="M92" s="113"/>
      <c r="N92" s="113"/>
      <c r="O92" s="94" t="s">
        <v>67</v>
      </c>
      <c r="P92" s="113"/>
      <c r="Q92" s="113"/>
      <c r="R92" s="113"/>
      <c r="S92" s="113"/>
      <c r="T92" s="113"/>
      <c r="U92" s="113"/>
      <c r="V92" s="113"/>
      <c r="W92" s="113"/>
      <c r="X92" s="113"/>
    </row>
    <row r="93" ht="28.5" hidden="1" customHeight="1" spans="1:24">
      <c r="A93" s="85">
        <v>42</v>
      </c>
      <c r="B93" s="86" t="s">
        <v>223</v>
      </c>
      <c r="C93" s="85" t="s">
        <v>145</v>
      </c>
      <c r="D93" s="87">
        <v>3</v>
      </c>
      <c r="E93" s="87"/>
      <c r="F93" s="87">
        <v>3</v>
      </c>
      <c r="G93" s="88" t="s">
        <v>203</v>
      </c>
      <c r="H93" s="88" t="s">
        <v>111</v>
      </c>
      <c r="I93" s="85"/>
      <c r="J93" s="94"/>
      <c r="K93" s="112" t="s">
        <v>224</v>
      </c>
      <c r="L93" s="94" t="s">
        <v>66</v>
      </c>
      <c r="M93" s="113"/>
      <c r="N93" s="113"/>
      <c r="O93" s="94" t="s">
        <v>67</v>
      </c>
      <c r="P93" s="113"/>
      <c r="Q93" s="113"/>
      <c r="R93" s="113"/>
      <c r="S93" s="113"/>
      <c r="T93" s="113"/>
      <c r="U93" s="113"/>
      <c r="V93" s="113"/>
      <c r="W93" s="113"/>
      <c r="X93" s="113"/>
    </row>
    <row r="94" ht="19.05" customHeight="1" spans="1:24">
      <c r="A94" s="85">
        <v>43</v>
      </c>
      <c r="B94" s="86" t="s">
        <v>225</v>
      </c>
      <c r="C94" s="85" t="s">
        <v>145</v>
      </c>
      <c r="D94" s="87">
        <v>0.05</v>
      </c>
      <c r="E94" s="87"/>
      <c r="F94" s="87">
        <v>0.05</v>
      </c>
      <c r="G94" s="88" t="s">
        <v>145</v>
      </c>
      <c r="H94" s="88" t="s">
        <v>76</v>
      </c>
      <c r="I94" s="85">
        <v>30</v>
      </c>
      <c r="J94" s="94">
        <v>818</v>
      </c>
      <c r="K94" s="112" t="s">
        <v>211</v>
      </c>
      <c r="L94" s="94" t="s">
        <v>66</v>
      </c>
      <c r="M94" s="113"/>
      <c r="N94" s="113"/>
      <c r="O94" s="94" t="s">
        <v>67</v>
      </c>
      <c r="P94" s="113"/>
      <c r="Q94" s="126"/>
      <c r="R94" s="116"/>
      <c r="S94" s="113"/>
      <c r="T94" s="113"/>
      <c r="U94" s="113"/>
      <c r="V94" s="113"/>
      <c r="W94" s="113"/>
      <c r="X94" s="113"/>
    </row>
    <row r="95" ht="19.05" customHeight="1" spans="1:24">
      <c r="A95" s="89" t="s">
        <v>195</v>
      </c>
      <c r="B95" s="90" t="s">
        <v>226</v>
      </c>
      <c r="C95" s="85"/>
      <c r="D95" s="87"/>
      <c r="E95" s="87"/>
      <c r="F95" s="87"/>
      <c r="G95" s="88"/>
      <c r="H95" s="88"/>
      <c r="I95" s="85"/>
      <c r="J95" s="94"/>
      <c r="K95" s="94"/>
      <c r="L95" s="94"/>
      <c r="M95" s="94"/>
      <c r="N95" s="113"/>
      <c r="O95" s="94"/>
      <c r="P95" s="113"/>
      <c r="Q95" s="113"/>
      <c r="R95" s="113"/>
      <c r="S95" s="113"/>
      <c r="T95" s="113"/>
      <c r="U95" s="113"/>
      <c r="V95" s="113"/>
      <c r="W95" s="113"/>
      <c r="X95" s="113"/>
    </row>
    <row r="96" ht="19.05" customHeight="1" spans="1:24">
      <c r="A96" s="94">
        <v>44</v>
      </c>
      <c r="B96" s="86" t="s">
        <v>227</v>
      </c>
      <c r="C96" s="85" t="s">
        <v>228</v>
      </c>
      <c r="D96" s="87">
        <f>E96+F96</f>
        <v>0.5</v>
      </c>
      <c r="E96" s="87"/>
      <c r="F96" s="87">
        <v>0.5</v>
      </c>
      <c r="G96" s="88" t="s">
        <v>85</v>
      </c>
      <c r="H96" s="88" t="s">
        <v>76</v>
      </c>
      <c r="I96" s="85"/>
      <c r="J96" s="94"/>
      <c r="K96" s="112" t="s">
        <v>83</v>
      </c>
      <c r="L96" s="94" t="s">
        <v>112</v>
      </c>
      <c r="M96" s="113"/>
      <c r="N96" s="113"/>
      <c r="O96" s="94" t="s">
        <v>67</v>
      </c>
      <c r="P96" s="113"/>
      <c r="Q96" s="113"/>
      <c r="R96" s="113"/>
      <c r="S96" s="113"/>
      <c r="T96" s="113"/>
      <c r="U96" s="113"/>
      <c r="V96" s="113"/>
      <c r="W96" s="113"/>
      <c r="X96" s="113"/>
    </row>
    <row r="97" ht="30" hidden="1" customHeight="1" spans="1:24">
      <c r="A97" s="85">
        <v>45</v>
      </c>
      <c r="B97" s="86" t="s">
        <v>229</v>
      </c>
      <c r="C97" s="85" t="s">
        <v>228</v>
      </c>
      <c r="D97" s="87">
        <f>E97+F97</f>
        <v>0.13</v>
      </c>
      <c r="E97" s="87"/>
      <c r="F97" s="87">
        <v>0.13</v>
      </c>
      <c r="G97" s="94" t="s">
        <v>230</v>
      </c>
      <c r="H97" s="94" t="s">
        <v>82</v>
      </c>
      <c r="I97" s="85"/>
      <c r="J97" s="94"/>
      <c r="K97" s="112" t="s">
        <v>83</v>
      </c>
      <c r="L97" s="94" t="s">
        <v>112</v>
      </c>
      <c r="M97" s="113"/>
      <c r="N97" s="113"/>
      <c r="O97" s="94" t="s">
        <v>67</v>
      </c>
      <c r="P97" s="113"/>
      <c r="Q97" s="113"/>
      <c r="R97" s="113"/>
      <c r="S97" s="113"/>
      <c r="T97" s="113"/>
      <c r="U97" s="113"/>
      <c r="V97" s="113"/>
      <c r="W97" s="113"/>
      <c r="X97" s="113"/>
    </row>
    <row r="98" s="52" customFormat="1" ht="19.05" customHeight="1" spans="1:24">
      <c r="A98" s="89" t="s">
        <v>195</v>
      </c>
      <c r="B98" s="90" t="s">
        <v>231</v>
      </c>
      <c r="C98" s="85"/>
      <c r="D98" s="122"/>
      <c r="E98" s="122"/>
      <c r="F98" s="122"/>
      <c r="G98" s="123"/>
      <c r="H98" s="123"/>
      <c r="I98" s="89"/>
      <c r="J98" s="92"/>
      <c r="K98" s="92"/>
      <c r="L98" s="92"/>
      <c r="M98" s="113"/>
      <c r="N98" s="91"/>
      <c r="O98" s="92"/>
      <c r="P98" s="91"/>
      <c r="Q98" s="91"/>
      <c r="R98" s="91"/>
      <c r="S98" s="91"/>
      <c r="T98" s="91"/>
      <c r="U98" s="91"/>
      <c r="V98" s="91"/>
      <c r="W98" s="91"/>
      <c r="X98" s="91"/>
    </row>
    <row r="99" ht="40.2" hidden="1" customHeight="1" spans="1:24">
      <c r="A99" s="85">
        <v>46</v>
      </c>
      <c r="B99" s="86" t="s">
        <v>232</v>
      </c>
      <c r="C99" s="85" t="s">
        <v>230</v>
      </c>
      <c r="D99" s="87">
        <v>2.5</v>
      </c>
      <c r="E99" s="87"/>
      <c r="F99" s="87">
        <v>2.5</v>
      </c>
      <c r="G99" s="88" t="s">
        <v>159</v>
      </c>
      <c r="H99" s="94" t="s">
        <v>73</v>
      </c>
      <c r="I99" s="85" t="s">
        <v>233</v>
      </c>
      <c r="J99" s="94" t="s">
        <v>234</v>
      </c>
      <c r="K99" s="112" t="s">
        <v>235</v>
      </c>
      <c r="L99" s="94" t="s">
        <v>112</v>
      </c>
      <c r="M99" s="113"/>
      <c r="N99" s="113"/>
      <c r="O99" s="94" t="s">
        <v>67</v>
      </c>
      <c r="P99" s="113"/>
      <c r="Q99" s="113"/>
      <c r="R99" s="113"/>
      <c r="S99" s="113"/>
      <c r="T99" s="113"/>
      <c r="U99" s="113"/>
      <c r="V99" s="113"/>
      <c r="W99" s="113"/>
      <c r="X99" s="113"/>
    </row>
    <row r="100" ht="18.9" hidden="1" customHeight="1" spans="1:24">
      <c r="A100" s="85">
        <v>47</v>
      </c>
      <c r="B100" s="86" t="s">
        <v>236</v>
      </c>
      <c r="C100" s="85" t="s">
        <v>230</v>
      </c>
      <c r="D100" s="87">
        <v>0.85</v>
      </c>
      <c r="E100" s="87"/>
      <c r="F100" s="87">
        <v>0.85</v>
      </c>
      <c r="G100" s="104" t="s">
        <v>237</v>
      </c>
      <c r="H100" s="104" t="s">
        <v>168</v>
      </c>
      <c r="I100" s="85"/>
      <c r="J100" s="94"/>
      <c r="K100" s="112" t="s">
        <v>176</v>
      </c>
      <c r="L100" s="94" t="s">
        <v>58</v>
      </c>
      <c r="M100" s="113"/>
      <c r="N100" s="113"/>
      <c r="O100" s="94"/>
      <c r="P100" s="113"/>
      <c r="Q100" s="113"/>
      <c r="R100" s="113"/>
      <c r="S100" s="113"/>
      <c r="T100" s="113"/>
      <c r="U100" s="113"/>
      <c r="V100" s="113"/>
      <c r="W100" s="113"/>
      <c r="X100" s="113"/>
    </row>
    <row r="101" ht="18.9" hidden="1" customHeight="1" spans="1:24">
      <c r="A101" s="85">
        <v>48</v>
      </c>
      <c r="B101" s="86" t="s">
        <v>238</v>
      </c>
      <c r="C101" s="85" t="s">
        <v>230</v>
      </c>
      <c r="D101" s="87">
        <v>1.5</v>
      </c>
      <c r="E101" s="87"/>
      <c r="F101" s="87">
        <v>1.5</v>
      </c>
      <c r="G101" s="104" t="s">
        <v>239</v>
      </c>
      <c r="H101" s="104" t="s">
        <v>56</v>
      </c>
      <c r="I101" s="85"/>
      <c r="J101" s="94"/>
      <c r="K101" s="112" t="s">
        <v>176</v>
      </c>
      <c r="L101" s="94" t="s">
        <v>58</v>
      </c>
      <c r="M101" s="113"/>
      <c r="N101" s="113"/>
      <c r="O101" s="94"/>
      <c r="P101" s="113"/>
      <c r="Q101" s="113"/>
      <c r="R101" s="113"/>
      <c r="S101" s="113"/>
      <c r="T101" s="113"/>
      <c r="U101" s="113"/>
      <c r="V101" s="113"/>
      <c r="W101" s="113"/>
      <c r="X101" s="113"/>
    </row>
    <row r="102" ht="19.05" customHeight="1" spans="1:24">
      <c r="A102" s="85">
        <v>49</v>
      </c>
      <c r="B102" s="86" t="s">
        <v>240</v>
      </c>
      <c r="C102" s="85" t="s">
        <v>230</v>
      </c>
      <c r="D102" s="87">
        <v>1.5</v>
      </c>
      <c r="E102" s="87"/>
      <c r="F102" s="87">
        <v>1.5</v>
      </c>
      <c r="G102" s="104" t="s">
        <v>239</v>
      </c>
      <c r="H102" s="104" t="s">
        <v>76</v>
      </c>
      <c r="I102" s="85"/>
      <c r="J102" s="94"/>
      <c r="K102" s="112" t="s">
        <v>176</v>
      </c>
      <c r="L102" s="94" t="s">
        <v>58</v>
      </c>
      <c r="M102" s="113"/>
      <c r="N102" s="113"/>
      <c r="O102" s="94"/>
      <c r="P102" s="113"/>
      <c r="Q102" s="113"/>
      <c r="R102" s="113"/>
      <c r="S102" s="113"/>
      <c r="T102" s="113"/>
      <c r="U102" s="113"/>
      <c r="V102" s="113"/>
      <c r="W102" s="113"/>
      <c r="X102" s="113"/>
    </row>
    <row r="103" s="52" customFormat="1" ht="18.6" hidden="1" customHeight="1" spans="1:24">
      <c r="A103" s="89" t="s">
        <v>195</v>
      </c>
      <c r="B103" s="90" t="s">
        <v>241</v>
      </c>
      <c r="C103" s="85"/>
      <c r="D103" s="122"/>
      <c r="E103" s="122"/>
      <c r="F103" s="122"/>
      <c r="G103" s="123"/>
      <c r="H103" s="123"/>
      <c r="I103" s="89"/>
      <c r="J103" s="92"/>
      <c r="K103" s="92"/>
      <c r="L103" s="92"/>
      <c r="M103" s="113"/>
      <c r="N103" s="91"/>
      <c r="O103" s="92"/>
      <c r="P103" s="91"/>
      <c r="Q103" s="91"/>
      <c r="R103" s="91"/>
      <c r="S103" s="91"/>
      <c r="T103" s="91"/>
      <c r="U103" s="91"/>
      <c r="V103" s="91"/>
      <c r="W103" s="91"/>
      <c r="X103" s="91"/>
    </row>
    <row r="104" ht="30" hidden="1" customHeight="1" spans="1:24">
      <c r="A104" s="85">
        <v>50</v>
      </c>
      <c r="B104" s="86" t="s">
        <v>242</v>
      </c>
      <c r="C104" s="85" t="s">
        <v>243</v>
      </c>
      <c r="D104" s="87">
        <f>E104+F104</f>
        <v>1.35</v>
      </c>
      <c r="E104" s="87"/>
      <c r="F104" s="87">
        <v>1.35</v>
      </c>
      <c r="G104" s="88" t="s">
        <v>190</v>
      </c>
      <c r="H104" s="88" t="s">
        <v>70</v>
      </c>
      <c r="I104" s="85">
        <v>42</v>
      </c>
      <c r="J104" s="94">
        <v>135</v>
      </c>
      <c r="K104" s="112" t="s">
        <v>83</v>
      </c>
      <c r="L104" s="94" t="s">
        <v>244</v>
      </c>
      <c r="M104" s="113">
        <v>2018</v>
      </c>
      <c r="N104" s="113"/>
      <c r="O104" s="94" t="s">
        <v>67</v>
      </c>
      <c r="P104" s="113"/>
      <c r="Q104" s="113"/>
      <c r="R104" s="113"/>
      <c r="S104" s="113"/>
      <c r="T104" s="113"/>
      <c r="U104" s="113"/>
      <c r="V104" s="113"/>
      <c r="W104" s="113"/>
      <c r="X104" s="113"/>
    </row>
    <row r="105" ht="30" hidden="1" customHeight="1" spans="1:24">
      <c r="A105" s="85">
        <v>51</v>
      </c>
      <c r="B105" s="86" t="s">
        <v>245</v>
      </c>
      <c r="C105" s="85" t="s">
        <v>243</v>
      </c>
      <c r="D105" s="87">
        <v>2</v>
      </c>
      <c r="E105" s="87"/>
      <c r="F105" s="87">
        <v>2</v>
      </c>
      <c r="G105" s="88" t="s">
        <v>246</v>
      </c>
      <c r="H105" s="88" t="s">
        <v>117</v>
      </c>
      <c r="I105" s="85">
        <v>46</v>
      </c>
      <c r="J105" s="94">
        <v>109</v>
      </c>
      <c r="K105" s="112" t="s">
        <v>83</v>
      </c>
      <c r="L105" s="94" t="s">
        <v>66</v>
      </c>
      <c r="M105" s="113">
        <v>2017</v>
      </c>
      <c r="N105" s="113"/>
      <c r="O105" s="94" t="s">
        <v>67</v>
      </c>
      <c r="P105" s="113"/>
      <c r="Q105" s="113"/>
      <c r="R105" s="113"/>
      <c r="S105" s="113"/>
      <c r="T105" s="113"/>
      <c r="U105" s="113"/>
      <c r="V105" s="113"/>
      <c r="W105" s="113"/>
      <c r="X105" s="113"/>
    </row>
    <row r="106" ht="20.1" hidden="1" customHeight="1" spans="1:24">
      <c r="A106" s="85">
        <v>52</v>
      </c>
      <c r="B106" s="86" t="s">
        <v>247</v>
      </c>
      <c r="C106" s="85" t="s">
        <v>243</v>
      </c>
      <c r="D106" s="87">
        <v>1</v>
      </c>
      <c r="E106" s="87"/>
      <c r="F106" s="87">
        <v>1</v>
      </c>
      <c r="G106" s="88" t="s">
        <v>55</v>
      </c>
      <c r="H106" s="88" t="s">
        <v>56</v>
      </c>
      <c r="I106" s="85">
        <v>58</v>
      </c>
      <c r="J106" s="94">
        <v>472</v>
      </c>
      <c r="K106" s="112" t="s">
        <v>176</v>
      </c>
      <c r="L106" s="94" t="s">
        <v>66</v>
      </c>
      <c r="M106" s="113"/>
      <c r="N106" s="113"/>
      <c r="O106" s="94" t="s">
        <v>67</v>
      </c>
      <c r="P106" s="113"/>
      <c r="Q106" s="113"/>
      <c r="R106" s="113"/>
      <c r="S106" s="113"/>
      <c r="T106" s="113"/>
      <c r="U106" s="113"/>
      <c r="V106" s="113"/>
      <c r="W106" s="113"/>
      <c r="X106" s="113"/>
    </row>
    <row r="107" ht="18.9" hidden="1" customHeight="1" spans="1:24">
      <c r="A107" s="89" t="s">
        <v>195</v>
      </c>
      <c r="B107" s="90" t="s">
        <v>248</v>
      </c>
      <c r="C107" s="85"/>
      <c r="D107" s="87"/>
      <c r="E107" s="87"/>
      <c r="F107" s="87"/>
      <c r="G107" s="88"/>
      <c r="H107" s="88"/>
      <c r="I107" s="85"/>
      <c r="J107" s="94"/>
      <c r="K107" s="94"/>
      <c r="L107" s="94"/>
      <c r="M107" s="113"/>
      <c r="N107" s="113"/>
      <c r="O107" s="94"/>
      <c r="P107" s="113"/>
      <c r="Q107" s="113"/>
      <c r="R107" s="113"/>
      <c r="S107" s="113"/>
      <c r="T107" s="113"/>
      <c r="U107" s="113"/>
      <c r="V107" s="113"/>
      <c r="W107" s="113"/>
      <c r="X107" s="113"/>
    </row>
    <row r="108" ht="40.2" hidden="1" customHeight="1" spans="1:24">
      <c r="A108" s="85">
        <v>53</v>
      </c>
      <c r="B108" s="86" t="s">
        <v>249</v>
      </c>
      <c r="C108" s="85" t="s">
        <v>250</v>
      </c>
      <c r="D108" s="87">
        <v>0.23</v>
      </c>
      <c r="E108" s="87"/>
      <c r="F108" s="124">
        <v>0.23</v>
      </c>
      <c r="G108" s="88" t="s">
        <v>55</v>
      </c>
      <c r="H108" s="88" t="s">
        <v>117</v>
      </c>
      <c r="I108" s="85">
        <v>58</v>
      </c>
      <c r="J108" s="94" t="s">
        <v>251</v>
      </c>
      <c r="K108" s="112" t="s">
        <v>252</v>
      </c>
      <c r="L108" s="94" t="s">
        <v>66</v>
      </c>
      <c r="M108" s="113">
        <v>2017</v>
      </c>
      <c r="N108" s="113"/>
      <c r="O108" s="94" t="s">
        <v>67</v>
      </c>
      <c r="P108" s="113"/>
      <c r="Q108" s="113"/>
      <c r="R108" s="113"/>
      <c r="S108" s="113"/>
      <c r="T108" s="113"/>
      <c r="U108" s="113"/>
      <c r="V108" s="113"/>
      <c r="W108" s="113"/>
      <c r="X108" s="113"/>
    </row>
    <row r="109" ht="18.9" hidden="1" customHeight="1" spans="1:24">
      <c r="A109" s="89" t="s">
        <v>195</v>
      </c>
      <c r="B109" s="90" t="s">
        <v>253</v>
      </c>
      <c r="C109" s="85"/>
      <c r="D109" s="87"/>
      <c r="E109" s="87"/>
      <c r="F109" s="87"/>
      <c r="G109" s="88"/>
      <c r="H109" s="88"/>
      <c r="I109" s="85"/>
      <c r="J109" s="94"/>
      <c r="K109" s="94"/>
      <c r="L109" s="94"/>
      <c r="M109" s="113"/>
      <c r="N109" s="113"/>
      <c r="O109" s="94"/>
      <c r="P109" s="113"/>
      <c r="Q109" s="113"/>
      <c r="R109" s="113"/>
      <c r="S109" s="113"/>
      <c r="T109" s="113"/>
      <c r="U109" s="113"/>
      <c r="V109" s="113"/>
      <c r="W109" s="113"/>
      <c r="X109" s="113"/>
    </row>
    <row r="110" ht="49.95" hidden="1" customHeight="1" spans="1:24">
      <c r="A110" s="85">
        <v>54</v>
      </c>
      <c r="B110" s="86" t="s">
        <v>254</v>
      </c>
      <c r="C110" s="85" t="s">
        <v>156</v>
      </c>
      <c r="D110" s="87">
        <v>19.1</v>
      </c>
      <c r="E110" s="87"/>
      <c r="F110" s="87">
        <v>19.1</v>
      </c>
      <c r="G110" s="104" t="s">
        <v>255</v>
      </c>
      <c r="H110" s="94" t="s">
        <v>82</v>
      </c>
      <c r="I110" s="85"/>
      <c r="J110" s="88"/>
      <c r="K110" s="112" t="s">
        <v>256</v>
      </c>
      <c r="L110" s="94" t="s">
        <v>66</v>
      </c>
      <c r="M110" s="113"/>
      <c r="N110" s="113"/>
      <c r="O110" s="94" t="s">
        <v>67</v>
      </c>
      <c r="P110" s="113"/>
      <c r="Q110" s="113"/>
      <c r="R110" s="113"/>
      <c r="S110" s="113"/>
      <c r="T110" s="113"/>
      <c r="U110" s="113"/>
      <c r="V110" s="113"/>
      <c r="W110" s="113"/>
      <c r="X110" s="113"/>
    </row>
    <row r="111" ht="18.9" hidden="1" customHeight="1" spans="1:24">
      <c r="A111" s="89" t="s">
        <v>195</v>
      </c>
      <c r="B111" s="90" t="s">
        <v>257</v>
      </c>
      <c r="C111" s="85"/>
      <c r="D111" s="87"/>
      <c r="E111" s="87"/>
      <c r="F111" s="87"/>
      <c r="G111" s="94"/>
      <c r="H111" s="94"/>
      <c r="I111" s="85"/>
      <c r="J111" s="94"/>
      <c r="K111" s="94"/>
      <c r="L111" s="94"/>
      <c r="M111" s="94"/>
      <c r="N111" s="113"/>
      <c r="O111" s="94"/>
      <c r="P111" s="113"/>
      <c r="Q111" s="113"/>
      <c r="R111" s="113"/>
      <c r="S111" s="113"/>
      <c r="T111" s="113"/>
      <c r="U111" s="113"/>
      <c r="V111" s="113"/>
      <c r="W111" s="113"/>
      <c r="X111" s="113"/>
    </row>
    <row r="112" ht="30" hidden="1" customHeight="1" spans="1:24">
      <c r="A112" s="85">
        <v>55</v>
      </c>
      <c r="B112" s="86" t="s">
        <v>258</v>
      </c>
      <c r="C112" s="85" t="s">
        <v>246</v>
      </c>
      <c r="D112" s="87">
        <v>2.5</v>
      </c>
      <c r="E112" s="87"/>
      <c r="F112" s="87">
        <v>2.5</v>
      </c>
      <c r="G112" s="94" t="s">
        <v>55</v>
      </c>
      <c r="H112" s="94" t="s">
        <v>82</v>
      </c>
      <c r="I112" s="85"/>
      <c r="J112" s="94"/>
      <c r="K112" s="112" t="s">
        <v>83</v>
      </c>
      <c r="L112" s="94" t="s">
        <v>112</v>
      </c>
      <c r="M112" s="113">
        <v>2017</v>
      </c>
      <c r="N112" s="113"/>
      <c r="O112" s="94" t="s">
        <v>67</v>
      </c>
      <c r="P112" s="113"/>
      <c r="Q112" s="113"/>
      <c r="R112" s="113"/>
      <c r="S112" s="113"/>
      <c r="T112" s="113"/>
      <c r="U112" s="113"/>
      <c r="V112" s="113"/>
      <c r="W112" s="113"/>
      <c r="X112" s="113"/>
    </row>
    <row r="113" ht="18" hidden="1" customHeight="1" spans="1:24">
      <c r="A113" s="89" t="s">
        <v>195</v>
      </c>
      <c r="B113" s="90" t="s">
        <v>259</v>
      </c>
      <c r="C113" s="85"/>
      <c r="D113" s="87"/>
      <c r="E113" s="87"/>
      <c r="F113" s="87"/>
      <c r="G113" s="88"/>
      <c r="H113" s="88"/>
      <c r="I113" s="85"/>
      <c r="J113" s="94"/>
      <c r="K113" s="94"/>
      <c r="L113" s="94"/>
      <c r="M113" s="113"/>
      <c r="N113" s="113"/>
      <c r="O113" s="94"/>
      <c r="P113" s="113"/>
      <c r="Q113" s="113"/>
      <c r="R113" s="113"/>
      <c r="S113" s="113"/>
      <c r="T113" s="113"/>
      <c r="U113" s="113"/>
      <c r="V113" s="113"/>
      <c r="W113" s="113"/>
      <c r="X113" s="113"/>
    </row>
    <row r="114" ht="18" hidden="1" customHeight="1" spans="1:24">
      <c r="A114" s="85">
        <v>56</v>
      </c>
      <c r="B114" s="86" t="s">
        <v>260</v>
      </c>
      <c r="C114" s="85" t="s">
        <v>261</v>
      </c>
      <c r="D114" s="87">
        <v>3.5</v>
      </c>
      <c r="E114" s="87"/>
      <c r="F114" s="87">
        <v>3.5</v>
      </c>
      <c r="G114" s="88" t="s">
        <v>262</v>
      </c>
      <c r="H114" s="88" t="s">
        <v>117</v>
      </c>
      <c r="I114" s="85"/>
      <c r="J114" s="94"/>
      <c r="K114" s="112" t="s">
        <v>176</v>
      </c>
      <c r="L114" s="94" t="s">
        <v>58</v>
      </c>
      <c r="M114" s="113"/>
      <c r="N114" s="113"/>
      <c r="O114" s="94"/>
      <c r="P114" s="113"/>
      <c r="Q114" s="113"/>
      <c r="R114" s="113"/>
      <c r="S114" s="113"/>
      <c r="T114" s="113"/>
      <c r="U114" s="113"/>
      <c r="V114" s="113"/>
      <c r="W114" s="113"/>
      <c r="X114" s="113"/>
    </row>
    <row r="115" ht="18" hidden="1" customHeight="1" spans="1:24">
      <c r="A115" s="89" t="s">
        <v>195</v>
      </c>
      <c r="B115" s="90" t="s">
        <v>263</v>
      </c>
      <c r="C115" s="89"/>
      <c r="D115" s="87"/>
      <c r="E115" s="87"/>
      <c r="F115" s="87"/>
      <c r="G115" s="94"/>
      <c r="H115" s="94"/>
      <c r="I115" s="85"/>
      <c r="J115" s="94"/>
      <c r="K115" s="112"/>
      <c r="L115" s="94"/>
      <c r="M115" s="113"/>
      <c r="N115" s="113"/>
      <c r="O115" s="94"/>
      <c r="P115" s="113"/>
      <c r="Q115" s="113"/>
      <c r="R115" s="113"/>
      <c r="S115" s="113"/>
      <c r="T115" s="113"/>
      <c r="U115" s="113"/>
      <c r="V115" s="113"/>
      <c r="W115" s="113"/>
      <c r="X115" s="113"/>
    </row>
    <row r="116" ht="18" hidden="1" customHeight="1" spans="1:24">
      <c r="A116" s="94">
        <v>57</v>
      </c>
      <c r="B116" s="86" t="s">
        <v>264</v>
      </c>
      <c r="C116" s="85" t="s">
        <v>265</v>
      </c>
      <c r="D116" s="87">
        <v>0.04</v>
      </c>
      <c r="E116" s="87"/>
      <c r="F116" s="87">
        <v>0.4</v>
      </c>
      <c r="G116" s="104" t="s">
        <v>266</v>
      </c>
      <c r="H116" s="104" t="s">
        <v>117</v>
      </c>
      <c r="I116" s="85"/>
      <c r="J116" s="94"/>
      <c r="K116" s="112" t="s">
        <v>176</v>
      </c>
      <c r="L116" s="94" t="s">
        <v>58</v>
      </c>
      <c r="M116" s="113"/>
      <c r="N116" s="113"/>
      <c r="O116" s="94"/>
      <c r="P116" s="113"/>
      <c r="Q116" s="113"/>
      <c r="R116" s="113"/>
      <c r="S116" s="113"/>
      <c r="T116" s="113"/>
      <c r="U116" s="113"/>
      <c r="V116" s="113"/>
      <c r="W116" s="113"/>
      <c r="X116" s="113"/>
    </row>
    <row r="117" ht="18" hidden="1" customHeight="1" spans="1:24">
      <c r="A117" s="94">
        <v>58</v>
      </c>
      <c r="B117" s="86" t="s">
        <v>267</v>
      </c>
      <c r="C117" s="85" t="s">
        <v>265</v>
      </c>
      <c r="D117" s="87">
        <v>0.03</v>
      </c>
      <c r="E117" s="87"/>
      <c r="F117" s="87">
        <v>0.3</v>
      </c>
      <c r="G117" s="104" t="s">
        <v>268</v>
      </c>
      <c r="H117" s="104" t="s">
        <v>117</v>
      </c>
      <c r="I117" s="85"/>
      <c r="J117" s="94"/>
      <c r="K117" s="112" t="s">
        <v>176</v>
      </c>
      <c r="L117" s="94" t="s">
        <v>58</v>
      </c>
      <c r="M117" s="113"/>
      <c r="N117" s="113"/>
      <c r="O117" s="94"/>
      <c r="P117" s="113"/>
      <c r="Q117" s="113"/>
      <c r="R117" s="113"/>
      <c r="S117" s="113"/>
      <c r="T117" s="113"/>
      <c r="U117" s="113"/>
      <c r="V117" s="113"/>
      <c r="W117" s="113"/>
      <c r="X117" s="113"/>
    </row>
    <row r="118" ht="18" hidden="1" customHeight="1" spans="1:24">
      <c r="A118" s="89" t="s">
        <v>195</v>
      </c>
      <c r="B118" s="90" t="s">
        <v>127</v>
      </c>
      <c r="C118" s="85"/>
      <c r="D118" s="87"/>
      <c r="E118" s="87"/>
      <c r="F118" s="87"/>
      <c r="G118" s="94"/>
      <c r="H118" s="94"/>
      <c r="I118" s="85"/>
      <c r="J118" s="94"/>
      <c r="K118" s="112"/>
      <c r="L118" s="94"/>
      <c r="M118" s="113"/>
      <c r="N118" s="113"/>
      <c r="O118" s="94"/>
      <c r="P118" s="113"/>
      <c r="Q118" s="113"/>
      <c r="R118" s="113"/>
      <c r="S118" s="113"/>
      <c r="T118" s="113"/>
      <c r="U118" s="113"/>
      <c r="V118" s="113"/>
      <c r="W118" s="113"/>
      <c r="X118" s="113"/>
    </row>
    <row r="119" ht="18" hidden="1" customHeight="1" spans="1:24">
      <c r="A119" s="85">
        <v>59</v>
      </c>
      <c r="B119" s="86" t="s">
        <v>269</v>
      </c>
      <c r="C119" s="85" t="s">
        <v>128</v>
      </c>
      <c r="D119" s="87">
        <f>E119+F119</f>
        <v>0.23</v>
      </c>
      <c r="E119" s="87"/>
      <c r="F119" s="87">
        <v>0.23</v>
      </c>
      <c r="G119" s="94" t="s">
        <v>270</v>
      </c>
      <c r="H119" s="88" t="s">
        <v>105</v>
      </c>
      <c r="I119" s="85">
        <v>23</v>
      </c>
      <c r="J119" s="94">
        <v>98</v>
      </c>
      <c r="K119" s="112" t="s">
        <v>271</v>
      </c>
      <c r="L119" s="94" t="s">
        <v>112</v>
      </c>
      <c r="M119" s="113"/>
      <c r="N119" s="113"/>
      <c r="O119" s="94" t="s">
        <v>67</v>
      </c>
      <c r="P119" s="113"/>
      <c r="Q119" s="113"/>
      <c r="R119" s="113"/>
      <c r="S119" s="113"/>
      <c r="T119" s="113"/>
      <c r="U119" s="113"/>
      <c r="V119" s="113"/>
      <c r="W119" s="113"/>
      <c r="X119" s="113"/>
    </row>
    <row r="120" ht="18" hidden="1" customHeight="1" spans="1:24">
      <c r="A120" s="85">
        <v>60</v>
      </c>
      <c r="B120" s="86" t="s">
        <v>272</v>
      </c>
      <c r="C120" s="85" t="s">
        <v>128</v>
      </c>
      <c r="D120" s="87">
        <v>0.2</v>
      </c>
      <c r="E120" s="87"/>
      <c r="F120" s="87">
        <v>0.2</v>
      </c>
      <c r="G120" s="104" t="s">
        <v>270</v>
      </c>
      <c r="H120" s="104" t="s">
        <v>82</v>
      </c>
      <c r="I120" s="85">
        <v>53</v>
      </c>
      <c r="J120" s="94" t="s">
        <v>273</v>
      </c>
      <c r="K120" s="112" t="s">
        <v>176</v>
      </c>
      <c r="L120" s="94" t="s">
        <v>58</v>
      </c>
      <c r="M120" s="113"/>
      <c r="N120" s="113"/>
      <c r="O120" s="94"/>
      <c r="P120" s="113"/>
      <c r="Q120" s="113"/>
      <c r="R120" s="113"/>
      <c r="S120" s="113"/>
      <c r="T120" s="113"/>
      <c r="U120" s="113"/>
      <c r="V120" s="113"/>
      <c r="W120" s="113"/>
      <c r="X120" s="113"/>
    </row>
    <row r="121" ht="18" customHeight="1" spans="1:24">
      <c r="A121" s="89" t="s">
        <v>195</v>
      </c>
      <c r="B121" s="90" t="s">
        <v>130</v>
      </c>
      <c r="C121" s="85"/>
      <c r="D121" s="87"/>
      <c r="E121" s="87"/>
      <c r="F121" s="87"/>
      <c r="G121" s="94"/>
      <c r="H121" s="94"/>
      <c r="I121" s="85"/>
      <c r="J121" s="94"/>
      <c r="K121" s="112"/>
      <c r="L121" s="94"/>
      <c r="M121" s="113"/>
      <c r="N121" s="113"/>
      <c r="O121" s="94"/>
      <c r="P121" s="113"/>
      <c r="Q121" s="113"/>
      <c r="R121" s="113"/>
      <c r="S121" s="113"/>
      <c r="T121" s="113"/>
      <c r="U121" s="113"/>
      <c r="V121" s="113"/>
      <c r="W121" s="113"/>
      <c r="X121" s="113"/>
    </row>
    <row r="122" ht="40.2" hidden="1" customHeight="1" spans="1:24">
      <c r="A122" s="85">
        <v>61</v>
      </c>
      <c r="B122" s="86" t="s">
        <v>274</v>
      </c>
      <c r="C122" s="85" t="s">
        <v>131</v>
      </c>
      <c r="D122" s="87">
        <f>E122+F122</f>
        <v>0.12</v>
      </c>
      <c r="E122" s="87"/>
      <c r="F122" s="87">
        <v>0.12</v>
      </c>
      <c r="G122" s="88" t="s">
        <v>270</v>
      </c>
      <c r="H122" s="88" t="s">
        <v>56</v>
      </c>
      <c r="I122" s="85">
        <v>22</v>
      </c>
      <c r="J122" s="94">
        <v>76</v>
      </c>
      <c r="K122" s="112" t="s">
        <v>275</v>
      </c>
      <c r="L122" s="94" t="s">
        <v>112</v>
      </c>
      <c r="M122" s="113"/>
      <c r="N122" s="113"/>
      <c r="O122" s="94"/>
      <c r="P122" s="113"/>
      <c r="Q122" s="113"/>
      <c r="R122" s="113"/>
      <c r="S122" s="113"/>
      <c r="T122" s="113"/>
      <c r="U122" s="113"/>
      <c r="V122" s="113"/>
      <c r="W122" s="113"/>
      <c r="X122" s="113"/>
    </row>
    <row r="123" ht="40.2" hidden="1" customHeight="1" spans="1:24">
      <c r="A123" s="85">
        <v>62</v>
      </c>
      <c r="B123" s="86" t="s">
        <v>276</v>
      </c>
      <c r="C123" s="85" t="s">
        <v>131</v>
      </c>
      <c r="D123" s="87">
        <v>0.33</v>
      </c>
      <c r="E123" s="87"/>
      <c r="F123" s="87">
        <v>0.33</v>
      </c>
      <c r="G123" s="88" t="s">
        <v>277</v>
      </c>
      <c r="H123" s="88" t="s">
        <v>56</v>
      </c>
      <c r="I123" s="85">
        <v>33</v>
      </c>
      <c r="J123" s="94" t="s">
        <v>278</v>
      </c>
      <c r="K123" s="112" t="s">
        <v>275</v>
      </c>
      <c r="L123" s="94" t="s">
        <v>112</v>
      </c>
      <c r="M123" s="113"/>
      <c r="N123" s="113"/>
      <c r="O123" s="94"/>
      <c r="P123" s="113"/>
      <c r="Q123" s="113"/>
      <c r="R123" s="113"/>
      <c r="S123" s="113"/>
      <c r="T123" s="113"/>
      <c r="U123" s="113"/>
      <c r="V123" s="113"/>
      <c r="W123" s="113"/>
      <c r="X123" s="113"/>
    </row>
    <row r="124" ht="24" spans="1:24">
      <c r="A124" s="85">
        <v>63</v>
      </c>
      <c r="B124" s="86" t="s">
        <v>279</v>
      </c>
      <c r="C124" s="85" t="s">
        <v>280</v>
      </c>
      <c r="D124" s="87">
        <v>2.03</v>
      </c>
      <c r="E124" s="87"/>
      <c r="F124" s="87">
        <v>2.03</v>
      </c>
      <c r="G124" s="94" t="s">
        <v>190</v>
      </c>
      <c r="H124" s="94" t="s">
        <v>76</v>
      </c>
      <c r="I124" s="85">
        <v>8</v>
      </c>
      <c r="J124" s="94" t="s">
        <v>281</v>
      </c>
      <c r="K124" s="112" t="s">
        <v>211</v>
      </c>
      <c r="L124" s="94" t="s">
        <v>66</v>
      </c>
      <c r="M124" s="113"/>
      <c r="N124" s="113"/>
      <c r="O124" s="94"/>
      <c r="P124" s="113"/>
      <c r="Q124" s="113"/>
      <c r="R124" s="113"/>
      <c r="S124" s="113"/>
      <c r="T124" s="113"/>
      <c r="U124" s="113"/>
      <c r="V124" s="113"/>
      <c r="W124" s="113"/>
      <c r="X124" s="113"/>
    </row>
    <row r="125" ht="30" hidden="1" customHeight="1" spans="1:24">
      <c r="A125" s="85">
        <v>64</v>
      </c>
      <c r="B125" s="86" t="s">
        <v>282</v>
      </c>
      <c r="C125" s="85" t="s">
        <v>283</v>
      </c>
      <c r="D125" s="87">
        <v>4.2</v>
      </c>
      <c r="E125" s="87"/>
      <c r="F125" s="87">
        <v>4.2</v>
      </c>
      <c r="G125" s="94" t="s">
        <v>284</v>
      </c>
      <c r="H125" s="94" t="s">
        <v>56</v>
      </c>
      <c r="I125" s="85">
        <v>19</v>
      </c>
      <c r="J125" s="94"/>
      <c r="K125" s="112" t="s">
        <v>211</v>
      </c>
      <c r="L125" s="94" t="s">
        <v>66</v>
      </c>
      <c r="M125" s="113"/>
      <c r="N125" s="113"/>
      <c r="O125" s="94"/>
      <c r="P125" s="113"/>
      <c r="Q125" s="113"/>
      <c r="R125" s="113"/>
      <c r="S125" s="113"/>
      <c r="T125" s="113"/>
      <c r="U125" s="113"/>
      <c r="V125" s="113"/>
      <c r="W125" s="113"/>
      <c r="X125" s="113"/>
    </row>
    <row r="126" ht="19.05" customHeight="1" spans="1:24">
      <c r="A126" s="89" t="s">
        <v>195</v>
      </c>
      <c r="B126" s="90" t="s">
        <v>285</v>
      </c>
      <c r="C126" s="85"/>
      <c r="D126" s="87"/>
      <c r="E126" s="87"/>
      <c r="F126" s="87"/>
      <c r="G126" s="88"/>
      <c r="H126" s="88"/>
      <c r="I126" s="85"/>
      <c r="J126" s="94"/>
      <c r="K126" s="94"/>
      <c r="L126" s="94"/>
      <c r="M126" s="113"/>
      <c r="N126" s="113"/>
      <c r="O126" s="94"/>
      <c r="P126" s="113"/>
      <c r="Q126" s="113"/>
      <c r="R126" s="113"/>
      <c r="S126" s="113"/>
      <c r="T126" s="113"/>
      <c r="U126" s="113"/>
      <c r="V126" s="113"/>
      <c r="W126" s="113"/>
      <c r="X126" s="113"/>
    </row>
    <row r="127" ht="30" hidden="1" customHeight="1" spans="1:24">
      <c r="A127" s="85">
        <v>65</v>
      </c>
      <c r="B127" s="86" t="s">
        <v>286</v>
      </c>
      <c r="C127" s="85" t="s">
        <v>270</v>
      </c>
      <c r="D127" s="87">
        <f>E127+F127</f>
        <v>0.2</v>
      </c>
      <c r="E127" s="87"/>
      <c r="F127" s="87">
        <v>0.2</v>
      </c>
      <c r="G127" s="88" t="s">
        <v>159</v>
      </c>
      <c r="H127" s="88" t="s">
        <v>117</v>
      </c>
      <c r="I127" s="85"/>
      <c r="J127" s="94"/>
      <c r="K127" s="112" t="s">
        <v>83</v>
      </c>
      <c r="L127" s="94" t="s">
        <v>66</v>
      </c>
      <c r="M127" s="113">
        <v>2017</v>
      </c>
      <c r="N127" s="113"/>
      <c r="O127" s="94" t="s">
        <v>67</v>
      </c>
      <c r="P127" s="113"/>
      <c r="Q127" s="113"/>
      <c r="R127" s="113"/>
      <c r="S127" s="113"/>
      <c r="T127" s="113"/>
      <c r="U127" s="113"/>
      <c r="V127" s="113"/>
      <c r="W127" s="113"/>
      <c r="X127" s="113"/>
    </row>
    <row r="128" ht="30" hidden="1" customHeight="1" spans="1:24">
      <c r="A128" s="85">
        <v>66</v>
      </c>
      <c r="B128" s="86" t="s">
        <v>287</v>
      </c>
      <c r="C128" s="85" t="s">
        <v>270</v>
      </c>
      <c r="D128" s="87">
        <f>E128+F128</f>
        <v>1</v>
      </c>
      <c r="E128" s="87"/>
      <c r="F128" s="87">
        <v>1</v>
      </c>
      <c r="G128" s="88" t="s">
        <v>55</v>
      </c>
      <c r="H128" s="94" t="s">
        <v>79</v>
      </c>
      <c r="I128" s="85"/>
      <c r="J128" s="94"/>
      <c r="K128" s="112" t="s">
        <v>83</v>
      </c>
      <c r="L128" s="94" t="s">
        <v>66</v>
      </c>
      <c r="M128" s="113"/>
      <c r="N128" s="113"/>
      <c r="O128" s="94" t="s">
        <v>67</v>
      </c>
      <c r="P128" s="113"/>
      <c r="Q128" s="113"/>
      <c r="R128" s="113"/>
      <c r="S128" s="113"/>
      <c r="T128" s="113"/>
      <c r="U128" s="113"/>
      <c r="V128" s="113"/>
      <c r="W128" s="113"/>
      <c r="X128" s="113"/>
    </row>
    <row r="129" ht="30" hidden="1" customHeight="1" spans="1:24">
      <c r="A129" s="85">
        <v>67</v>
      </c>
      <c r="B129" s="86" t="s">
        <v>288</v>
      </c>
      <c r="C129" s="85" t="s">
        <v>270</v>
      </c>
      <c r="D129" s="87">
        <f>E129+F129</f>
        <v>0.01</v>
      </c>
      <c r="E129" s="87"/>
      <c r="F129" s="87">
        <v>0.01</v>
      </c>
      <c r="G129" s="88" t="s">
        <v>159</v>
      </c>
      <c r="H129" s="88" t="s">
        <v>111</v>
      </c>
      <c r="I129" s="85"/>
      <c r="J129" s="94"/>
      <c r="K129" s="112" t="s">
        <v>83</v>
      </c>
      <c r="L129" s="94" t="s">
        <v>66</v>
      </c>
      <c r="M129" s="113">
        <v>2018</v>
      </c>
      <c r="N129" s="113"/>
      <c r="O129" s="94" t="s">
        <v>67</v>
      </c>
      <c r="P129" s="113"/>
      <c r="Q129" s="113"/>
      <c r="R129" s="113"/>
      <c r="S129" s="113"/>
      <c r="T129" s="113"/>
      <c r="U129" s="113"/>
      <c r="V129" s="113"/>
      <c r="W129" s="113"/>
      <c r="X129" s="113"/>
    </row>
    <row r="130" ht="64.95" hidden="1" customHeight="1" spans="1:24">
      <c r="A130" s="85">
        <v>68</v>
      </c>
      <c r="B130" s="86" t="s">
        <v>289</v>
      </c>
      <c r="C130" s="85" t="s">
        <v>270</v>
      </c>
      <c r="D130" s="87">
        <f>E130+F130</f>
        <v>2.3</v>
      </c>
      <c r="E130" s="87"/>
      <c r="F130" s="87">
        <v>2.3</v>
      </c>
      <c r="G130" s="88" t="s">
        <v>159</v>
      </c>
      <c r="H130" s="88" t="s">
        <v>168</v>
      </c>
      <c r="I130" s="85">
        <v>12</v>
      </c>
      <c r="J130" s="94" t="s">
        <v>290</v>
      </c>
      <c r="K130" s="112" t="s">
        <v>83</v>
      </c>
      <c r="L130" s="94" t="s">
        <v>66</v>
      </c>
      <c r="M130" s="113">
        <v>2018</v>
      </c>
      <c r="N130" s="113"/>
      <c r="O130" s="94" t="s">
        <v>67</v>
      </c>
      <c r="P130" s="113"/>
      <c r="Q130" s="113"/>
      <c r="R130" s="113"/>
      <c r="S130" s="113"/>
      <c r="T130" s="113"/>
      <c r="U130" s="113"/>
      <c r="V130" s="113"/>
      <c r="W130" s="113"/>
      <c r="X130" s="113"/>
    </row>
    <row r="131" ht="30" hidden="1" customHeight="1" spans="1:24">
      <c r="A131" s="85">
        <v>69</v>
      </c>
      <c r="B131" s="86" t="s">
        <v>291</v>
      </c>
      <c r="C131" s="85" t="s">
        <v>270</v>
      </c>
      <c r="D131" s="87">
        <f>E131+F131</f>
        <v>0.35</v>
      </c>
      <c r="E131" s="87"/>
      <c r="F131" s="87">
        <v>0.35</v>
      </c>
      <c r="G131" s="88" t="s">
        <v>159</v>
      </c>
      <c r="H131" s="88" t="s">
        <v>117</v>
      </c>
      <c r="I131" s="85"/>
      <c r="J131" s="94"/>
      <c r="K131" s="112" t="s">
        <v>83</v>
      </c>
      <c r="L131" s="94" t="s">
        <v>66</v>
      </c>
      <c r="M131" s="113">
        <v>2018</v>
      </c>
      <c r="N131" s="113"/>
      <c r="O131" s="94" t="s">
        <v>67</v>
      </c>
      <c r="P131" s="113"/>
      <c r="Q131" s="113"/>
      <c r="R131" s="113"/>
      <c r="S131" s="113"/>
      <c r="T131" s="113"/>
      <c r="U131" s="113"/>
      <c r="V131" s="113"/>
      <c r="W131" s="113"/>
      <c r="X131" s="113"/>
    </row>
    <row r="132" ht="30" hidden="1" customHeight="1" spans="1:24">
      <c r="A132" s="85">
        <v>70</v>
      </c>
      <c r="B132" s="86" t="s">
        <v>292</v>
      </c>
      <c r="C132" s="85" t="s">
        <v>270</v>
      </c>
      <c r="D132" s="87">
        <v>3</v>
      </c>
      <c r="E132" s="87"/>
      <c r="F132" s="87">
        <v>3</v>
      </c>
      <c r="G132" s="88" t="s">
        <v>55</v>
      </c>
      <c r="H132" s="88" t="s">
        <v>111</v>
      </c>
      <c r="I132" s="85">
        <v>14</v>
      </c>
      <c r="J132" s="94">
        <v>136</v>
      </c>
      <c r="K132" s="112" t="s">
        <v>83</v>
      </c>
      <c r="L132" s="94" t="s">
        <v>66</v>
      </c>
      <c r="M132" s="113">
        <v>2018</v>
      </c>
      <c r="N132" s="113"/>
      <c r="O132" s="94" t="s">
        <v>67</v>
      </c>
      <c r="P132" s="113"/>
      <c r="Q132" s="113"/>
      <c r="R132" s="113"/>
      <c r="S132" s="113"/>
      <c r="T132" s="113"/>
      <c r="U132" s="113"/>
      <c r="V132" s="113"/>
      <c r="W132" s="113"/>
      <c r="X132" s="113"/>
    </row>
    <row r="133" ht="18.9" hidden="1" customHeight="1" spans="1:24">
      <c r="A133" s="85">
        <v>71</v>
      </c>
      <c r="B133" s="86" t="s">
        <v>293</v>
      </c>
      <c r="C133" s="85" t="s">
        <v>270</v>
      </c>
      <c r="D133" s="87">
        <v>0.1</v>
      </c>
      <c r="E133" s="87"/>
      <c r="F133" s="87">
        <v>0.1</v>
      </c>
      <c r="G133" s="88" t="s">
        <v>228</v>
      </c>
      <c r="H133" s="88" t="s">
        <v>56</v>
      </c>
      <c r="I133" s="85"/>
      <c r="J133" s="94"/>
      <c r="K133" s="112" t="s">
        <v>211</v>
      </c>
      <c r="L133" s="94" t="s">
        <v>66</v>
      </c>
      <c r="M133" s="113"/>
      <c r="N133" s="113"/>
      <c r="O133" s="94" t="s">
        <v>67</v>
      </c>
      <c r="P133" s="113"/>
      <c r="Q133" s="113"/>
      <c r="R133" s="113"/>
      <c r="S133" s="113"/>
      <c r="T133" s="113"/>
      <c r="U133" s="113"/>
      <c r="V133" s="113"/>
      <c r="W133" s="113"/>
      <c r="X133" s="113"/>
    </row>
    <row r="134" ht="18.9" hidden="1" customHeight="1" spans="1:24">
      <c r="A134" s="85">
        <v>72</v>
      </c>
      <c r="B134" s="86" t="s">
        <v>294</v>
      </c>
      <c r="C134" s="85" t="s">
        <v>270</v>
      </c>
      <c r="D134" s="87">
        <v>0.1</v>
      </c>
      <c r="E134" s="87"/>
      <c r="F134" s="87">
        <v>0.1</v>
      </c>
      <c r="G134" s="88" t="s">
        <v>270</v>
      </c>
      <c r="H134" s="88" t="s">
        <v>82</v>
      </c>
      <c r="I134" s="85">
        <v>53</v>
      </c>
      <c r="J134" s="94">
        <v>89</v>
      </c>
      <c r="K134" s="112" t="s">
        <v>295</v>
      </c>
      <c r="L134" s="94" t="s">
        <v>66</v>
      </c>
      <c r="M134" s="113"/>
      <c r="N134" s="113"/>
      <c r="O134" s="94" t="s">
        <v>67</v>
      </c>
      <c r="P134" s="113"/>
      <c r="Q134" s="113"/>
      <c r="R134" s="113"/>
      <c r="S134" s="113"/>
      <c r="T134" s="113"/>
      <c r="U134" s="113"/>
      <c r="V134" s="113"/>
      <c r="W134" s="113"/>
      <c r="X134" s="113"/>
    </row>
    <row r="135" ht="18.9" hidden="1" customHeight="1" spans="1:24">
      <c r="A135" s="85">
        <v>73</v>
      </c>
      <c r="B135" s="86" t="s">
        <v>293</v>
      </c>
      <c r="C135" s="85" t="s">
        <v>270</v>
      </c>
      <c r="D135" s="87">
        <v>0.2</v>
      </c>
      <c r="E135" s="87"/>
      <c r="F135" s="87">
        <v>0.2</v>
      </c>
      <c r="G135" s="88" t="s">
        <v>270</v>
      </c>
      <c r="H135" s="88" t="s">
        <v>73</v>
      </c>
      <c r="I135" s="85">
        <v>28</v>
      </c>
      <c r="J135" s="94">
        <v>322</v>
      </c>
      <c r="K135" s="112" t="s">
        <v>296</v>
      </c>
      <c r="L135" s="94" t="s">
        <v>66</v>
      </c>
      <c r="M135" s="113"/>
      <c r="N135" s="113"/>
      <c r="O135" s="94" t="s">
        <v>67</v>
      </c>
      <c r="P135" s="113"/>
      <c r="Q135" s="113"/>
      <c r="R135" s="113"/>
      <c r="S135" s="113"/>
      <c r="T135" s="113"/>
      <c r="U135" s="113"/>
      <c r="V135" s="113"/>
      <c r="W135" s="113"/>
      <c r="X135" s="113"/>
    </row>
    <row r="136" ht="18.9" hidden="1" customHeight="1" spans="1:24">
      <c r="A136" s="85">
        <v>74</v>
      </c>
      <c r="B136" s="86" t="s">
        <v>294</v>
      </c>
      <c r="C136" s="85" t="s">
        <v>270</v>
      </c>
      <c r="D136" s="87">
        <v>0.29</v>
      </c>
      <c r="E136" s="87"/>
      <c r="F136" s="87">
        <v>0.29</v>
      </c>
      <c r="G136" s="88" t="s">
        <v>270</v>
      </c>
      <c r="H136" s="88" t="s">
        <v>297</v>
      </c>
      <c r="I136" s="85">
        <v>20</v>
      </c>
      <c r="J136" s="94" t="s">
        <v>298</v>
      </c>
      <c r="K136" s="112" t="s">
        <v>299</v>
      </c>
      <c r="L136" s="94" t="s">
        <v>66</v>
      </c>
      <c r="M136" s="113"/>
      <c r="N136" s="113"/>
      <c r="O136" s="94" t="s">
        <v>67</v>
      </c>
      <c r="P136" s="113"/>
      <c r="Q136" s="113"/>
      <c r="R136" s="113"/>
      <c r="S136" s="113"/>
      <c r="T136" s="113"/>
      <c r="U136" s="113"/>
      <c r="V136" s="113"/>
      <c r="W136" s="113"/>
      <c r="X136" s="113"/>
    </row>
    <row r="137" ht="18.9" hidden="1" customHeight="1" spans="1:24">
      <c r="A137" s="85">
        <v>75</v>
      </c>
      <c r="B137" s="86" t="s">
        <v>293</v>
      </c>
      <c r="C137" s="85" t="s">
        <v>270</v>
      </c>
      <c r="D137" s="87">
        <v>0.1</v>
      </c>
      <c r="E137" s="87"/>
      <c r="F137" s="87">
        <v>0.1</v>
      </c>
      <c r="G137" s="88" t="s">
        <v>137</v>
      </c>
      <c r="H137" s="88" t="s">
        <v>105</v>
      </c>
      <c r="I137" s="85">
        <v>26</v>
      </c>
      <c r="J137" s="94">
        <v>61</v>
      </c>
      <c r="K137" s="112" t="s">
        <v>300</v>
      </c>
      <c r="L137" s="94" t="s">
        <v>66</v>
      </c>
      <c r="M137" s="113"/>
      <c r="N137" s="113"/>
      <c r="O137" s="94" t="s">
        <v>67</v>
      </c>
      <c r="P137" s="113"/>
      <c r="Q137" s="113"/>
      <c r="R137" s="113"/>
      <c r="S137" s="113"/>
      <c r="T137" s="113"/>
      <c r="U137" s="113"/>
      <c r="V137" s="113"/>
      <c r="W137" s="113"/>
      <c r="X137" s="113"/>
    </row>
    <row r="138" ht="19.05" customHeight="1" spans="1:24">
      <c r="A138" s="85">
        <v>76</v>
      </c>
      <c r="B138" s="86" t="s">
        <v>293</v>
      </c>
      <c r="C138" s="85" t="s">
        <v>270</v>
      </c>
      <c r="D138" s="87">
        <v>0.08</v>
      </c>
      <c r="E138" s="87"/>
      <c r="F138" s="87">
        <v>0.08</v>
      </c>
      <c r="G138" s="88" t="s">
        <v>270</v>
      </c>
      <c r="H138" s="88" t="s">
        <v>76</v>
      </c>
      <c r="I138" s="85">
        <v>22</v>
      </c>
      <c r="J138" s="94">
        <v>543</v>
      </c>
      <c r="K138" s="112" t="s">
        <v>301</v>
      </c>
      <c r="L138" s="94" t="s">
        <v>66</v>
      </c>
      <c r="M138" s="113"/>
      <c r="N138" s="113"/>
      <c r="O138" s="94" t="s">
        <v>67</v>
      </c>
      <c r="P138" s="113"/>
      <c r="Q138" s="113"/>
      <c r="R138" s="113"/>
      <c r="S138" s="113"/>
      <c r="T138" s="113"/>
      <c r="U138" s="113"/>
      <c r="V138" s="113"/>
      <c r="W138" s="113"/>
      <c r="X138" s="113"/>
    </row>
    <row r="139" ht="18.9" hidden="1" customHeight="1" spans="1:24">
      <c r="A139" s="85">
        <v>77</v>
      </c>
      <c r="B139" s="86" t="s">
        <v>293</v>
      </c>
      <c r="C139" s="85" t="s">
        <v>270</v>
      </c>
      <c r="D139" s="87">
        <v>0.16</v>
      </c>
      <c r="E139" s="87"/>
      <c r="F139" s="87">
        <v>0.16</v>
      </c>
      <c r="G139" s="88" t="s">
        <v>270</v>
      </c>
      <c r="H139" s="88" t="s">
        <v>70</v>
      </c>
      <c r="I139" s="85"/>
      <c r="J139" s="94"/>
      <c r="K139" s="112" t="s">
        <v>302</v>
      </c>
      <c r="L139" s="94" t="s">
        <v>66</v>
      </c>
      <c r="M139" s="113"/>
      <c r="N139" s="113"/>
      <c r="O139" s="94" t="s">
        <v>67</v>
      </c>
      <c r="P139" s="113"/>
      <c r="Q139" s="113"/>
      <c r="R139" s="113"/>
      <c r="S139" s="113"/>
      <c r="T139" s="113"/>
      <c r="U139" s="113"/>
      <c r="V139" s="113"/>
      <c r="W139" s="113"/>
      <c r="X139" s="113"/>
    </row>
    <row r="140" ht="18.9" hidden="1" customHeight="1" spans="1:24">
      <c r="A140" s="85">
        <v>78</v>
      </c>
      <c r="B140" s="86" t="s">
        <v>294</v>
      </c>
      <c r="C140" s="85" t="s">
        <v>270</v>
      </c>
      <c r="D140" s="87">
        <v>0.75</v>
      </c>
      <c r="E140" s="87"/>
      <c r="F140" s="87">
        <v>0.75</v>
      </c>
      <c r="G140" s="88" t="s">
        <v>270</v>
      </c>
      <c r="H140" s="88" t="s">
        <v>111</v>
      </c>
      <c r="I140" s="85"/>
      <c r="J140" s="94"/>
      <c r="K140" s="112" t="s">
        <v>303</v>
      </c>
      <c r="L140" s="94" t="s">
        <v>66</v>
      </c>
      <c r="M140" s="113"/>
      <c r="N140" s="113"/>
      <c r="O140" s="94" t="s">
        <v>67</v>
      </c>
      <c r="P140" s="113"/>
      <c r="Q140" s="113"/>
      <c r="R140" s="113"/>
      <c r="S140" s="113"/>
      <c r="T140" s="113"/>
      <c r="U140" s="113"/>
      <c r="V140" s="113"/>
      <c r="W140" s="113"/>
      <c r="X140" s="113"/>
    </row>
    <row r="141" ht="18.9" hidden="1" customHeight="1" spans="1:24">
      <c r="A141" s="85">
        <v>79</v>
      </c>
      <c r="B141" s="86" t="s">
        <v>294</v>
      </c>
      <c r="C141" s="85" t="s">
        <v>270</v>
      </c>
      <c r="D141" s="87">
        <v>0.2</v>
      </c>
      <c r="E141" s="87"/>
      <c r="F141" s="87">
        <v>0.13</v>
      </c>
      <c r="G141" s="88" t="s">
        <v>270</v>
      </c>
      <c r="H141" s="88" t="s">
        <v>117</v>
      </c>
      <c r="I141" s="85">
        <v>22</v>
      </c>
      <c r="J141" s="94"/>
      <c r="K141" s="112" t="s">
        <v>304</v>
      </c>
      <c r="L141" s="94" t="s">
        <v>66</v>
      </c>
      <c r="M141" s="113"/>
      <c r="N141" s="113"/>
      <c r="O141" s="94" t="s">
        <v>67</v>
      </c>
      <c r="P141" s="113"/>
      <c r="Q141" s="113"/>
      <c r="R141" s="113"/>
      <c r="S141" s="113"/>
      <c r="T141" s="113"/>
      <c r="U141" s="113"/>
      <c r="V141" s="113"/>
      <c r="W141" s="113"/>
      <c r="X141" s="113"/>
    </row>
    <row r="142" ht="18.9" hidden="1" customHeight="1" spans="1:24">
      <c r="A142" s="85">
        <v>80</v>
      </c>
      <c r="B142" s="86" t="s">
        <v>293</v>
      </c>
      <c r="C142" s="85" t="s">
        <v>270</v>
      </c>
      <c r="D142" s="87">
        <v>0.1</v>
      </c>
      <c r="E142" s="87"/>
      <c r="F142" s="87">
        <v>0.1</v>
      </c>
      <c r="G142" s="88" t="s">
        <v>203</v>
      </c>
      <c r="H142" s="88" t="s">
        <v>168</v>
      </c>
      <c r="I142" s="85"/>
      <c r="J142" s="94"/>
      <c r="K142" s="112" t="s">
        <v>176</v>
      </c>
      <c r="L142" s="94" t="s">
        <v>58</v>
      </c>
      <c r="M142" s="113"/>
      <c r="N142" s="113"/>
      <c r="O142" s="94"/>
      <c r="P142" s="113"/>
      <c r="Q142" s="113"/>
      <c r="R142" s="113"/>
      <c r="S142" s="113"/>
      <c r="T142" s="113"/>
      <c r="U142" s="113"/>
      <c r="V142" s="113"/>
      <c r="W142" s="113"/>
      <c r="X142" s="113"/>
    </row>
    <row r="143" ht="18.9" hidden="1" customHeight="1" spans="1:24">
      <c r="A143" s="85">
        <v>81</v>
      </c>
      <c r="B143" s="86" t="s">
        <v>305</v>
      </c>
      <c r="C143" s="85" t="s">
        <v>270</v>
      </c>
      <c r="D143" s="87">
        <v>0.7</v>
      </c>
      <c r="E143" s="87"/>
      <c r="F143" s="87">
        <v>0.7</v>
      </c>
      <c r="G143" s="88" t="s">
        <v>243</v>
      </c>
      <c r="H143" s="88" t="s">
        <v>56</v>
      </c>
      <c r="I143" s="85">
        <v>5</v>
      </c>
      <c r="J143" s="94">
        <v>24</v>
      </c>
      <c r="K143" s="112" t="s">
        <v>176</v>
      </c>
      <c r="L143" s="94" t="s">
        <v>66</v>
      </c>
      <c r="M143" s="113"/>
      <c r="N143" s="113"/>
      <c r="O143" s="94" t="s">
        <v>67</v>
      </c>
      <c r="P143" s="113"/>
      <c r="Q143" s="113"/>
      <c r="R143" s="113"/>
      <c r="S143" s="113"/>
      <c r="T143" s="113"/>
      <c r="U143" s="113"/>
      <c r="V143" s="113"/>
      <c r="W143" s="113"/>
      <c r="X143" s="113"/>
    </row>
    <row r="144" ht="19.05" customHeight="1" spans="1:24">
      <c r="A144" s="89" t="s">
        <v>195</v>
      </c>
      <c r="B144" s="90" t="s">
        <v>306</v>
      </c>
      <c r="C144" s="85"/>
      <c r="D144" s="87"/>
      <c r="E144" s="87"/>
      <c r="F144" s="87"/>
      <c r="G144" s="88"/>
      <c r="H144" s="88"/>
      <c r="I144" s="85"/>
      <c r="J144" s="94"/>
      <c r="K144" s="94"/>
      <c r="L144" s="94"/>
      <c r="M144" s="113"/>
      <c r="N144" s="113"/>
      <c r="O144" s="94"/>
      <c r="P144" s="113"/>
      <c r="Q144" s="113"/>
      <c r="R144" s="113"/>
      <c r="S144" s="113"/>
      <c r="T144" s="113"/>
      <c r="U144" s="113"/>
      <c r="V144" s="113"/>
      <c r="W144" s="113"/>
      <c r="X144" s="113"/>
    </row>
    <row r="145" ht="30" hidden="1" customHeight="1" spans="1:24">
      <c r="A145" s="85">
        <v>82</v>
      </c>
      <c r="B145" s="86" t="s">
        <v>307</v>
      </c>
      <c r="C145" s="93" t="s">
        <v>308</v>
      </c>
      <c r="D145" s="127">
        <v>0.25</v>
      </c>
      <c r="E145" s="127"/>
      <c r="F145" s="127">
        <v>0.25</v>
      </c>
      <c r="G145" s="128" t="s">
        <v>55</v>
      </c>
      <c r="H145" s="128" t="s">
        <v>70</v>
      </c>
      <c r="I145" s="93">
        <v>30</v>
      </c>
      <c r="J145" s="125">
        <v>844</v>
      </c>
      <c r="K145" s="112" t="s">
        <v>83</v>
      </c>
      <c r="L145" s="94" t="s">
        <v>66</v>
      </c>
      <c r="M145" s="113"/>
      <c r="N145" s="113"/>
      <c r="O145" s="94" t="s">
        <v>67</v>
      </c>
      <c r="P145" s="113"/>
      <c r="Q145" s="113"/>
      <c r="R145" s="113"/>
      <c r="S145" s="113"/>
      <c r="T145" s="113"/>
      <c r="U145" s="113"/>
      <c r="V145" s="113"/>
      <c r="W145" s="113"/>
      <c r="X145" s="113"/>
    </row>
    <row r="146" ht="19.05" customHeight="1" spans="1:24">
      <c r="A146" s="89" t="s">
        <v>309</v>
      </c>
      <c r="B146" s="90" t="s">
        <v>310</v>
      </c>
      <c r="C146" s="85"/>
      <c r="D146" s="129"/>
      <c r="E146" s="129"/>
      <c r="F146" s="129"/>
      <c r="G146" s="130"/>
      <c r="H146" s="123"/>
      <c r="I146" s="123"/>
      <c r="J146" s="130"/>
      <c r="K146" s="123"/>
      <c r="L146" s="130"/>
      <c r="M146" s="113"/>
      <c r="N146" s="113"/>
      <c r="O146" s="94"/>
      <c r="P146" s="113"/>
      <c r="Q146" s="113"/>
      <c r="R146" s="113"/>
      <c r="S146" s="113"/>
      <c r="T146" s="113"/>
      <c r="U146" s="113"/>
      <c r="V146" s="113"/>
      <c r="W146" s="113"/>
      <c r="X146" s="113"/>
    </row>
    <row r="147" ht="19.05" customHeight="1" spans="1:24">
      <c r="A147" s="89" t="s">
        <v>195</v>
      </c>
      <c r="B147" s="90" t="s">
        <v>123</v>
      </c>
      <c r="C147" s="85"/>
      <c r="D147" s="87"/>
      <c r="E147" s="87"/>
      <c r="F147" s="87"/>
      <c r="G147" s="88"/>
      <c r="H147" s="88"/>
      <c r="I147" s="85"/>
      <c r="J147" s="94"/>
      <c r="K147" s="94"/>
      <c r="L147" s="94"/>
      <c r="M147" s="113"/>
      <c r="N147" s="113"/>
      <c r="O147" s="94"/>
      <c r="P147" s="113"/>
      <c r="Q147" s="113"/>
      <c r="R147" s="113"/>
      <c r="S147" s="113"/>
      <c r="T147" s="113"/>
      <c r="U147" s="113"/>
      <c r="V147" s="113"/>
      <c r="W147" s="113"/>
      <c r="X147" s="113"/>
    </row>
    <row r="148" ht="36" hidden="1" spans="1:24">
      <c r="A148" s="85">
        <v>83</v>
      </c>
      <c r="B148" s="86" t="s">
        <v>311</v>
      </c>
      <c r="C148" s="85" t="s">
        <v>87</v>
      </c>
      <c r="D148" s="87">
        <f>E148+F148</f>
        <v>0.24</v>
      </c>
      <c r="E148" s="87"/>
      <c r="F148" s="87">
        <v>0.24</v>
      </c>
      <c r="G148" s="94" t="s">
        <v>55</v>
      </c>
      <c r="H148" s="88" t="s">
        <v>111</v>
      </c>
      <c r="I148" s="85">
        <v>17</v>
      </c>
      <c r="J148" s="132" t="s">
        <v>312</v>
      </c>
      <c r="K148" s="112" t="s">
        <v>313</v>
      </c>
      <c r="L148" s="94" t="s">
        <v>112</v>
      </c>
      <c r="M148" s="113">
        <v>2017</v>
      </c>
      <c r="N148" s="113"/>
      <c r="O148" s="94"/>
      <c r="P148" s="113"/>
      <c r="Q148" s="113"/>
      <c r="R148" s="113"/>
      <c r="S148" s="113"/>
      <c r="T148" s="113"/>
      <c r="U148" s="113"/>
      <c r="V148" s="113"/>
      <c r="W148" s="113"/>
      <c r="X148" s="113"/>
    </row>
    <row r="149" ht="30" hidden="1" customHeight="1" spans="1:24">
      <c r="A149" s="85">
        <v>84</v>
      </c>
      <c r="B149" s="86" t="s">
        <v>314</v>
      </c>
      <c r="C149" s="85" t="s">
        <v>87</v>
      </c>
      <c r="D149" s="87">
        <f>E149+F149</f>
        <v>0.24</v>
      </c>
      <c r="E149" s="87"/>
      <c r="F149" s="87">
        <v>0.24</v>
      </c>
      <c r="G149" s="94" t="s">
        <v>55</v>
      </c>
      <c r="H149" s="88" t="s">
        <v>117</v>
      </c>
      <c r="I149" s="85">
        <v>33</v>
      </c>
      <c r="J149" s="132" t="s">
        <v>315</v>
      </c>
      <c r="K149" s="112" t="s">
        <v>83</v>
      </c>
      <c r="L149" s="94" t="s">
        <v>112</v>
      </c>
      <c r="M149" s="113"/>
      <c r="N149" s="113"/>
      <c r="O149" s="94"/>
      <c r="P149" s="113"/>
      <c r="Q149" s="113"/>
      <c r="R149" s="113"/>
      <c r="S149" s="113"/>
      <c r="T149" s="113"/>
      <c r="U149" s="113"/>
      <c r="V149" s="113"/>
      <c r="W149" s="113"/>
      <c r="X149" s="113"/>
    </row>
    <row r="150" ht="30" hidden="1" customHeight="1" spans="1:24">
      <c r="A150" s="85">
        <v>85</v>
      </c>
      <c r="B150" s="86" t="s">
        <v>316</v>
      </c>
      <c r="C150" s="85" t="s">
        <v>87</v>
      </c>
      <c r="D150" s="87">
        <f t="shared" ref="D150:D157" si="4">E150+F150</f>
        <v>10</v>
      </c>
      <c r="E150" s="87"/>
      <c r="F150" s="87">
        <v>10</v>
      </c>
      <c r="G150" s="94" t="s">
        <v>203</v>
      </c>
      <c r="H150" s="88" t="s">
        <v>168</v>
      </c>
      <c r="I150" s="85">
        <v>11</v>
      </c>
      <c r="J150" s="94"/>
      <c r="K150" s="112" t="s">
        <v>83</v>
      </c>
      <c r="L150" s="94" t="s">
        <v>112</v>
      </c>
      <c r="M150" s="113">
        <v>2017</v>
      </c>
      <c r="N150" s="113"/>
      <c r="O150" s="94"/>
      <c r="P150" s="113"/>
      <c r="Q150" s="113"/>
      <c r="R150" s="113"/>
      <c r="S150" s="113"/>
      <c r="T150" s="113"/>
      <c r="U150" s="113"/>
      <c r="V150" s="113"/>
      <c r="W150" s="113"/>
      <c r="X150" s="113"/>
    </row>
    <row r="151" ht="30" hidden="1" customHeight="1" spans="1:24">
      <c r="A151" s="85">
        <v>86</v>
      </c>
      <c r="B151" s="86" t="s">
        <v>317</v>
      </c>
      <c r="C151" s="85" t="s">
        <v>87</v>
      </c>
      <c r="D151" s="87">
        <f t="shared" si="4"/>
        <v>0.68</v>
      </c>
      <c r="E151" s="87"/>
      <c r="F151" s="87">
        <v>0.68</v>
      </c>
      <c r="G151" s="94" t="s">
        <v>318</v>
      </c>
      <c r="H151" s="128" t="s">
        <v>70</v>
      </c>
      <c r="I151" s="85" t="s">
        <v>319</v>
      </c>
      <c r="J151" s="94" t="s">
        <v>320</v>
      </c>
      <c r="K151" s="112" t="s">
        <v>321</v>
      </c>
      <c r="L151" s="94" t="s">
        <v>112</v>
      </c>
      <c r="M151" s="113"/>
      <c r="N151" s="113"/>
      <c r="O151" s="94"/>
      <c r="P151" s="113"/>
      <c r="Q151" s="113"/>
      <c r="R151" s="113"/>
      <c r="S151" s="113"/>
      <c r="T151" s="113"/>
      <c r="U151" s="113"/>
      <c r="V151" s="113"/>
      <c r="W151" s="113"/>
      <c r="X151" s="113"/>
    </row>
    <row r="152" ht="30" hidden="1" customHeight="1" spans="1:24">
      <c r="A152" s="85">
        <v>87</v>
      </c>
      <c r="B152" s="86" t="s">
        <v>322</v>
      </c>
      <c r="C152" s="85" t="s">
        <v>87</v>
      </c>
      <c r="D152" s="87">
        <f t="shared" si="4"/>
        <v>10</v>
      </c>
      <c r="E152" s="87"/>
      <c r="F152" s="87">
        <v>10</v>
      </c>
      <c r="G152" s="88" t="s">
        <v>323</v>
      </c>
      <c r="H152" s="128" t="s">
        <v>70</v>
      </c>
      <c r="I152" s="85"/>
      <c r="J152" s="94"/>
      <c r="K152" s="112" t="s">
        <v>83</v>
      </c>
      <c r="L152" s="94" t="s">
        <v>66</v>
      </c>
      <c r="M152" s="113">
        <v>2018</v>
      </c>
      <c r="N152" s="113"/>
      <c r="O152" s="94"/>
      <c r="P152" s="113"/>
      <c r="Q152" s="113"/>
      <c r="R152" s="113"/>
      <c r="S152" s="113"/>
      <c r="T152" s="113"/>
      <c r="U152" s="113"/>
      <c r="V152" s="113"/>
      <c r="W152" s="113"/>
      <c r="X152" s="113"/>
    </row>
    <row r="153" ht="30" hidden="1" customHeight="1" spans="1:24">
      <c r="A153" s="85">
        <v>88</v>
      </c>
      <c r="B153" s="86" t="s">
        <v>324</v>
      </c>
      <c r="C153" s="85" t="s">
        <v>87</v>
      </c>
      <c r="D153" s="87">
        <f t="shared" si="4"/>
        <v>0.24</v>
      </c>
      <c r="E153" s="87"/>
      <c r="F153" s="87">
        <v>0.24</v>
      </c>
      <c r="G153" s="88" t="s">
        <v>55</v>
      </c>
      <c r="H153" s="88" t="s">
        <v>105</v>
      </c>
      <c r="I153" s="85" t="s">
        <v>325</v>
      </c>
      <c r="J153" s="94" t="s">
        <v>326</v>
      </c>
      <c r="K153" s="112" t="s">
        <v>83</v>
      </c>
      <c r="L153" s="94" t="s">
        <v>66</v>
      </c>
      <c r="M153" s="113"/>
      <c r="N153" s="113" t="s">
        <v>327</v>
      </c>
      <c r="O153" s="94"/>
      <c r="P153" s="113"/>
      <c r="Q153" s="113"/>
      <c r="R153" s="113"/>
      <c r="S153" s="113"/>
      <c r="T153" s="113"/>
      <c r="U153" s="113"/>
      <c r="V153" s="113"/>
      <c r="W153" s="113"/>
      <c r="X153" s="113"/>
    </row>
    <row r="154" ht="36" hidden="1" spans="1:24">
      <c r="A154" s="85">
        <v>89</v>
      </c>
      <c r="B154" s="86" t="s">
        <v>328</v>
      </c>
      <c r="C154" s="85" t="s">
        <v>87</v>
      </c>
      <c r="D154" s="87">
        <v>0.6</v>
      </c>
      <c r="E154" s="87"/>
      <c r="F154" s="87">
        <v>0.6</v>
      </c>
      <c r="G154" s="88" t="s">
        <v>329</v>
      </c>
      <c r="H154" s="128" t="s">
        <v>70</v>
      </c>
      <c r="I154" s="85">
        <v>36</v>
      </c>
      <c r="J154" s="94" t="s">
        <v>330</v>
      </c>
      <c r="K154" s="112" t="s">
        <v>331</v>
      </c>
      <c r="L154" s="94" t="s">
        <v>66</v>
      </c>
      <c r="M154" s="113"/>
      <c r="N154" s="113"/>
      <c r="O154" s="94"/>
      <c r="P154" s="113"/>
      <c r="Q154" s="113"/>
      <c r="R154" s="113"/>
      <c r="S154" s="113"/>
      <c r="T154" s="113"/>
      <c r="U154" s="113"/>
      <c r="V154" s="113"/>
      <c r="W154" s="113"/>
      <c r="X154" s="113"/>
    </row>
    <row r="155" ht="29.4" hidden="1" customHeight="1" spans="1:24">
      <c r="A155" s="85">
        <v>90</v>
      </c>
      <c r="B155" s="86" t="s">
        <v>332</v>
      </c>
      <c r="C155" s="85" t="s">
        <v>87</v>
      </c>
      <c r="D155" s="87">
        <f t="shared" si="4"/>
        <v>4</v>
      </c>
      <c r="E155" s="87"/>
      <c r="F155" s="87">
        <v>4</v>
      </c>
      <c r="G155" s="88" t="s">
        <v>333</v>
      </c>
      <c r="H155" s="128" t="s">
        <v>70</v>
      </c>
      <c r="I155" s="85" t="s">
        <v>334</v>
      </c>
      <c r="J155" s="94"/>
      <c r="K155" s="112" t="s">
        <v>83</v>
      </c>
      <c r="L155" s="94" t="s">
        <v>66</v>
      </c>
      <c r="M155" s="113">
        <v>2018</v>
      </c>
      <c r="N155" s="113"/>
      <c r="O155" s="94"/>
      <c r="P155" s="113"/>
      <c r="Q155" s="113"/>
      <c r="R155" s="113"/>
      <c r="S155" s="113"/>
      <c r="T155" s="113"/>
      <c r="U155" s="113"/>
      <c r="V155" s="113"/>
      <c r="W155" s="113"/>
      <c r="X155" s="113"/>
    </row>
    <row r="156" ht="30" hidden="1" customHeight="1" spans="1:24">
      <c r="A156" s="85">
        <v>91</v>
      </c>
      <c r="B156" s="86" t="s">
        <v>335</v>
      </c>
      <c r="C156" s="85" t="s">
        <v>87</v>
      </c>
      <c r="D156" s="87">
        <f t="shared" si="4"/>
        <v>0.24</v>
      </c>
      <c r="E156" s="87"/>
      <c r="F156" s="87">
        <v>0.24</v>
      </c>
      <c r="G156" s="88" t="s">
        <v>159</v>
      </c>
      <c r="H156" s="88" t="s">
        <v>117</v>
      </c>
      <c r="I156" s="85">
        <v>13</v>
      </c>
      <c r="J156" s="94">
        <v>63</v>
      </c>
      <c r="K156" s="112" t="s">
        <v>83</v>
      </c>
      <c r="L156" s="94" t="s">
        <v>112</v>
      </c>
      <c r="M156" s="113">
        <v>2017</v>
      </c>
      <c r="N156" s="113"/>
      <c r="O156" s="94"/>
      <c r="P156" s="113"/>
      <c r="Q156" s="113"/>
      <c r="R156" s="113"/>
      <c r="S156" s="113"/>
      <c r="T156" s="113"/>
      <c r="U156" s="113"/>
      <c r="V156" s="113"/>
      <c r="W156" s="113"/>
      <c r="X156" s="113"/>
    </row>
    <row r="157" ht="30" hidden="1" customHeight="1" spans="1:24">
      <c r="A157" s="85">
        <v>92</v>
      </c>
      <c r="B157" s="86" t="s">
        <v>336</v>
      </c>
      <c r="C157" s="85" t="s">
        <v>337</v>
      </c>
      <c r="D157" s="87">
        <f t="shared" si="4"/>
        <v>6.26</v>
      </c>
      <c r="E157" s="87"/>
      <c r="F157" s="87">
        <v>6.26</v>
      </c>
      <c r="G157" s="94" t="s">
        <v>338</v>
      </c>
      <c r="H157" s="94" t="s">
        <v>73</v>
      </c>
      <c r="I157" s="85">
        <v>59</v>
      </c>
      <c r="J157" s="94">
        <v>40</v>
      </c>
      <c r="K157" s="112" t="s">
        <v>83</v>
      </c>
      <c r="L157" s="94" t="s">
        <v>112</v>
      </c>
      <c r="M157" s="113">
        <v>2017</v>
      </c>
      <c r="N157" s="113"/>
      <c r="O157" s="94"/>
      <c r="P157" s="113"/>
      <c r="Q157" s="113"/>
      <c r="R157" s="113"/>
      <c r="S157" s="113"/>
      <c r="T157" s="113"/>
      <c r="U157" s="113"/>
      <c r="V157" s="113"/>
      <c r="W157" s="113"/>
      <c r="X157" s="113"/>
    </row>
    <row r="158" ht="19.5" hidden="1" customHeight="1" spans="1:24">
      <c r="A158" s="85">
        <v>93</v>
      </c>
      <c r="B158" s="103" t="s">
        <v>339</v>
      </c>
      <c r="C158" s="85" t="s">
        <v>87</v>
      </c>
      <c r="D158" s="87">
        <v>0.32</v>
      </c>
      <c r="E158" s="87"/>
      <c r="F158" s="87">
        <v>0.32</v>
      </c>
      <c r="G158" s="88" t="s">
        <v>159</v>
      </c>
      <c r="H158" s="88" t="s">
        <v>117</v>
      </c>
      <c r="I158" s="85">
        <v>7</v>
      </c>
      <c r="J158" s="94">
        <v>200</v>
      </c>
      <c r="K158" s="112" t="s">
        <v>211</v>
      </c>
      <c r="L158" s="94" t="s">
        <v>66</v>
      </c>
      <c r="M158" s="113"/>
      <c r="N158" s="113"/>
      <c r="O158" s="94"/>
      <c r="P158" s="113"/>
      <c r="Q158" s="113"/>
      <c r="R158" s="113"/>
      <c r="S158" s="113"/>
      <c r="T158" s="113"/>
      <c r="U158" s="113"/>
      <c r="V158" s="113"/>
      <c r="W158" s="113"/>
      <c r="X158" s="113"/>
    </row>
    <row r="159" ht="30" hidden="1" customHeight="1" spans="1:24">
      <c r="A159" s="85">
        <v>94</v>
      </c>
      <c r="B159" s="103" t="s">
        <v>340</v>
      </c>
      <c r="C159" s="85" t="s">
        <v>87</v>
      </c>
      <c r="D159" s="87">
        <v>3.74</v>
      </c>
      <c r="E159" s="87"/>
      <c r="F159" s="87">
        <v>3.74</v>
      </c>
      <c r="G159" s="88" t="s">
        <v>159</v>
      </c>
      <c r="H159" s="88" t="s">
        <v>73</v>
      </c>
      <c r="I159" s="85">
        <v>22</v>
      </c>
      <c r="J159" s="94">
        <v>1053</v>
      </c>
      <c r="K159" s="112" t="s">
        <v>341</v>
      </c>
      <c r="L159" s="94" t="s">
        <v>66</v>
      </c>
      <c r="M159" s="113"/>
      <c r="N159" s="113"/>
      <c r="O159" s="94"/>
      <c r="P159" s="113"/>
      <c r="Q159" s="113"/>
      <c r="R159" s="113"/>
      <c r="S159" s="113"/>
      <c r="T159" s="113"/>
      <c r="U159" s="113"/>
      <c r="V159" s="113"/>
      <c r="W159" s="113"/>
      <c r="X159" s="113"/>
    </row>
    <row r="160" ht="30" hidden="1" customHeight="1" spans="1:24">
      <c r="A160" s="85">
        <v>95</v>
      </c>
      <c r="B160" s="103" t="s">
        <v>342</v>
      </c>
      <c r="C160" s="85" t="s">
        <v>87</v>
      </c>
      <c r="D160" s="87">
        <v>5.57</v>
      </c>
      <c r="E160" s="87"/>
      <c r="F160" s="87">
        <v>5.57</v>
      </c>
      <c r="G160" s="88" t="s">
        <v>159</v>
      </c>
      <c r="H160" s="88" t="s">
        <v>343</v>
      </c>
      <c r="I160" s="85"/>
      <c r="J160" s="94"/>
      <c r="K160" s="112" t="s">
        <v>344</v>
      </c>
      <c r="L160" s="94" t="s">
        <v>66</v>
      </c>
      <c r="M160" s="113"/>
      <c r="N160" s="113"/>
      <c r="O160" s="94"/>
      <c r="P160" s="113"/>
      <c r="Q160" s="113"/>
      <c r="R160" s="113"/>
      <c r="S160" s="113"/>
      <c r="T160" s="113"/>
      <c r="U160" s="113"/>
      <c r="V160" s="113"/>
      <c r="W160" s="113"/>
      <c r="X160" s="113"/>
    </row>
    <row r="161" s="51" customFormat="1" ht="20.1" hidden="1" customHeight="1" spans="1:24">
      <c r="A161" s="85"/>
      <c r="B161" s="102" t="s">
        <v>166</v>
      </c>
      <c r="C161" s="95" t="s">
        <v>87</v>
      </c>
      <c r="D161" s="98">
        <v>4.01</v>
      </c>
      <c r="E161" s="98"/>
      <c r="F161" s="98">
        <v>4.01</v>
      </c>
      <c r="G161" s="99" t="s">
        <v>159</v>
      </c>
      <c r="H161" s="99" t="s">
        <v>168</v>
      </c>
      <c r="I161" s="95">
        <v>21</v>
      </c>
      <c r="J161" s="100"/>
      <c r="K161" s="117"/>
      <c r="L161" s="100"/>
      <c r="M161" s="116"/>
      <c r="N161" s="116"/>
      <c r="O161" s="100"/>
      <c r="P161" s="116"/>
      <c r="Q161" s="116"/>
      <c r="R161" s="116"/>
      <c r="S161" s="116"/>
      <c r="T161" s="116"/>
      <c r="U161" s="116"/>
      <c r="V161" s="116"/>
      <c r="W161" s="116"/>
      <c r="X161" s="116"/>
    </row>
    <row r="162" s="51" customFormat="1" ht="20.1" hidden="1" customHeight="1" spans="1:24">
      <c r="A162" s="85"/>
      <c r="B162" s="102" t="s">
        <v>68</v>
      </c>
      <c r="C162" s="95" t="s">
        <v>87</v>
      </c>
      <c r="D162" s="98">
        <v>1.56</v>
      </c>
      <c r="E162" s="98"/>
      <c r="F162" s="98">
        <v>1.56</v>
      </c>
      <c r="G162" s="99" t="s">
        <v>159</v>
      </c>
      <c r="H162" s="99" t="s">
        <v>70</v>
      </c>
      <c r="I162" s="95">
        <v>28</v>
      </c>
      <c r="J162" s="100"/>
      <c r="K162" s="117"/>
      <c r="L162" s="100"/>
      <c r="M162" s="116"/>
      <c r="N162" s="116"/>
      <c r="O162" s="100"/>
      <c r="P162" s="116"/>
      <c r="Q162" s="116"/>
      <c r="R162" s="116"/>
      <c r="S162" s="116"/>
      <c r="T162" s="116"/>
      <c r="U162" s="116"/>
      <c r="V162" s="116"/>
      <c r="W162" s="116"/>
      <c r="X162" s="116"/>
    </row>
    <row r="163" ht="30" hidden="1" customHeight="1" spans="1:24">
      <c r="A163" s="85">
        <v>96</v>
      </c>
      <c r="B163" s="86" t="s">
        <v>345</v>
      </c>
      <c r="C163" s="85" t="s">
        <v>87</v>
      </c>
      <c r="D163" s="87">
        <f>E163+F163</f>
        <v>0.87</v>
      </c>
      <c r="E163" s="87"/>
      <c r="F163" s="87">
        <v>0.87</v>
      </c>
      <c r="G163" s="94" t="s">
        <v>346</v>
      </c>
      <c r="H163" s="94" t="s">
        <v>82</v>
      </c>
      <c r="I163" s="125">
        <v>15</v>
      </c>
      <c r="J163" s="93" t="s">
        <v>347</v>
      </c>
      <c r="K163" s="112" t="s">
        <v>211</v>
      </c>
      <c r="L163" s="94" t="s">
        <v>66</v>
      </c>
      <c r="M163" s="113"/>
      <c r="N163" s="113"/>
      <c r="O163" s="94"/>
      <c r="P163" s="113"/>
      <c r="Q163" s="113"/>
      <c r="R163" s="113"/>
      <c r="S163" s="113"/>
      <c r="T163" s="113"/>
      <c r="U163" s="113"/>
      <c r="V163" s="113"/>
      <c r="W163" s="113"/>
      <c r="X163" s="113"/>
    </row>
    <row r="164" ht="24" hidden="1" spans="1:24">
      <c r="A164" s="85">
        <v>97</v>
      </c>
      <c r="B164" s="86" t="s">
        <v>348</v>
      </c>
      <c r="C164" s="85" t="s">
        <v>87</v>
      </c>
      <c r="D164" s="87">
        <v>1.18</v>
      </c>
      <c r="E164" s="87"/>
      <c r="F164" s="87">
        <v>1.18</v>
      </c>
      <c r="G164" s="94" t="s">
        <v>159</v>
      </c>
      <c r="H164" s="94" t="s">
        <v>82</v>
      </c>
      <c r="I164" s="85">
        <v>45</v>
      </c>
      <c r="J164" s="94" t="s">
        <v>349</v>
      </c>
      <c r="K164" s="112" t="s">
        <v>211</v>
      </c>
      <c r="L164" s="94" t="s">
        <v>66</v>
      </c>
      <c r="M164" s="113"/>
      <c r="N164" s="113"/>
      <c r="O164" s="94"/>
      <c r="P164" s="113"/>
      <c r="Q164" s="113"/>
      <c r="R164" s="113"/>
      <c r="S164" s="113"/>
      <c r="T164" s="113"/>
      <c r="U164" s="113"/>
      <c r="V164" s="113"/>
      <c r="W164" s="113"/>
      <c r="X164" s="113"/>
    </row>
    <row r="165" ht="30" customHeight="1" spans="1:24">
      <c r="A165" s="85">
        <v>98</v>
      </c>
      <c r="B165" s="86" t="s">
        <v>350</v>
      </c>
      <c r="C165" s="93" t="s">
        <v>87</v>
      </c>
      <c r="D165" s="127">
        <v>0.72</v>
      </c>
      <c r="E165" s="127"/>
      <c r="F165" s="127">
        <v>0.72</v>
      </c>
      <c r="G165" s="94" t="s">
        <v>351</v>
      </c>
      <c r="H165" s="88" t="s">
        <v>76</v>
      </c>
      <c r="I165" s="93"/>
      <c r="J165" s="93" t="s">
        <v>352</v>
      </c>
      <c r="K165" s="112" t="s">
        <v>353</v>
      </c>
      <c r="L165" s="94" t="s">
        <v>112</v>
      </c>
      <c r="M165" s="125"/>
      <c r="N165" s="113"/>
      <c r="O165" s="94"/>
      <c r="P165" s="113"/>
      <c r="Q165" s="113"/>
      <c r="R165" s="113"/>
      <c r="S165" s="113"/>
      <c r="T165" s="113"/>
      <c r="U165" s="113"/>
      <c r="V165" s="113"/>
      <c r="W165" s="113"/>
      <c r="X165" s="113"/>
    </row>
    <row r="166" ht="24" spans="1:24">
      <c r="A166" s="85">
        <v>99</v>
      </c>
      <c r="B166" s="103" t="s">
        <v>123</v>
      </c>
      <c r="C166" s="85"/>
      <c r="D166" s="87">
        <f>+SUM(D167:D176)</f>
        <v>145</v>
      </c>
      <c r="E166" s="87"/>
      <c r="F166" s="87">
        <f>+SUM(F167:F176)</f>
        <v>145</v>
      </c>
      <c r="G166" s="99" t="s">
        <v>354</v>
      </c>
      <c r="H166" s="88" t="s">
        <v>355</v>
      </c>
      <c r="I166" s="85"/>
      <c r="J166" s="94"/>
      <c r="K166" s="112" t="s">
        <v>356</v>
      </c>
      <c r="L166" s="94" t="s">
        <v>66</v>
      </c>
      <c r="M166" s="113"/>
      <c r="N166" s="113"/>
      <c r="O166" s="94"/>
      <c r="P166" s="113"/>
      <c r="Q166" s="113"/>
      <c r="R166" s="113"/>
      <c r="S166" s="113"/>
      <c r="T166" s="113"/>
      <c r="U166" s="113"/>
      <c r="V166" s="113"/>
      <c r="W166" s="113"/>
      <c r="X166" s="113"/>
    </row>
    <row r="167" s="51" customFormat="1" ht="28.2" hidden="1" customHeight="1" spans="1:24">
      <c r="A167" s="95"/>
      <c r="B167" s="131" t="s">
        <v>103</v>
      </c>
      <c r="C167" s="95"/>
      <c r="D167" s="98">
        <v>10</v>
      </c>
      <c r="E167" s="98"/>
      <c r="F167" s="98">
        <v>10</v>
      </c>
      <c r="G167" s="99" t="s">
        <v>357</v>
      </c>
      <c r="H167" s="99" t="s">
        <v>105</v>
      </c>
      <c r="I167" s="95"/>
      <c r="J167" s="100"/>
      <c r="K167" s="117"/>
      <c r="L167" s="100"/>
      <c r="M167" s="116"/>
      <c r="N167" s="116"/>
      <c r="O167" s="100"/>
      <c r="P167" s="116"/>
      <c r="Q167" s="116"/>
      <c r="R167" s="116"/>
      <c r="S167" s="116"/>
      <c r="T167" s="116"/>
      <c r="U167" s="116"/>
      <c r="V167" s="116"/>
      <c r="W167" s="116"/>
      <c r="X167" s="116"/>
    </row>
    <row r="168" s="51" customFormat="1" ht="24" spans="1:24">
      <c r="A168" s="95"/>
      <c r="B168" s="131" t="s">
        <v>74</v>
      </c>
      <c r="C168" s="95"/>
      <c r="D168" s="98">
        <v>10</v>
      </c>
      <c r="E168" s="98"/>
      <c r="F168" s="98">
        <v>10</v>
      </c>
      <c r="G168" s="99" t="s">
        <v>358</v>
      </c>
      <c r="H168" s="99" t="s">
        <v>76</v>
      </c>
      <c r="I168" s="95"/>
      <c r="J168" s="100"/>
      <c r="K168" s="117"/>
      <c r="L168" s="100"/>
      <c r="M168" s="116"/>
      <c r="N168" s="116"/>
      <c r="O168" s="100"/>
      <c r="P168" s="116"/>
      <c r="Q168" s="116"/>
      <c r="R168" s="116"/>
      <c r="S168" s="116"/>
      <c r="T168" s="116"/>
      <c r="U168" s="116"/>
      <c r="V168" s="116"/>
      <c r="W168" s="116"/>
      <c r="X168" s="116"/>
    </row>
    <row r="169" s="51" customFormat="1" ht="28.2" hidden="1" customHeight="1" spans="1:24">
      <c r="A169" s="95"/>
      <c r="B169" s="131" t="s">
        <v>166</v>
      </c>
      <c r="C169" s="95"/>
      <c r="D169" s="98">
        <v>10</v>
      </c>
      <c r="E169" s="98"/>
      <c r="F169" s="98">
        <v>10</v>
      </c>
      <c r="G169" s="99" t="s">
        <v>359</v>
      </c>
      <c r="H169" s="99" t="s">
        <v>168</v>
      </c>
      <c r="I169" s="95"/>
      <c r="J169" s="100"/>
      <c r="K169" s="117"/>
      <c r="L169" s="100"/>
      <c r="M169" s="116"/>
      <c r="N169" s="116"/>
      <c r="O169" s="100"/>
      <c r="P169" s="116"/>
      <c r="Q169" s="116"/>
      <c r="R169" s="116"/>
      <c r="S169" s="116"/>
      <c r="T169" s="116"/>
      <c r="U169" s="116"/>
      <c r="V169" s="116"/>
      <c r="W169" s="116"/>
      <c r="X169" s="116"/>
    </row>
    <row r="170" s="51" customFormat="1" ht="28.2" hidden="1" customHeight="1" spans="1:24">
      <c r="A170" s="95"/>
      <c r="B170" s="131" t="s">
        <v>68</v>
      </c>
      <c r="C170" s="95"/>
      <c r="D170" s="98">
        <v>15</v>
      </c>
      <c r="E170" s="98"/>
      <c r="F170" s="98">
        <v>15</v>
      </c>
      <c r="G170" s="99" t="s">
        <v>360</v>
      </c>
      <c r="H170" s="99" t="s">
        <v>70</v>
      </c>
      <c r="I170" s="95"/>
      <c r="J170" s="100"/>
      <c r="K170" s="117"/>
      <c r="L170" s="100"/>
      <c r="M170" s="116"/>
      <c r="N170" s="116"/>
      <c r="O170" s="100"/>
      <c r="P170" s="116"/>
      <c r="Q170" s="116"/>
      <c r="R170" s="116"/>
      <c r="S170" s="116"/>
      <c r="T170" s="116"/>
      <c r="U170" s="116"/>
      <c r="V170" s="116"/>
      <c r="W170" s="116"/>
      <c r="X170" s="116"/>
    </row>
    <row r="171" s="51" customFormat="1" ht="28.2" hidden="1" customHeight="1" spans="1:24">
      <c r="A171" s="95"/>
      <c r="B171" s="131" t="s">
        <v>71</v>
      </c>
      <c r="C171" s="95"/>
      <c r="D171" s="98">
        <v>10</v>
      </c>
      <c r="E171" s="98"/>
      <c r="F171" s="98">
        <v>10</v>
      </c>
      <c r="G171" s="99" t="s">
        <v>361</v>
      </c>
      <c r="H171" s="99" t="s">
        <v>73</v>
      </c>
      <c r="I171" s="95"/>
      <c r="J171" s="100"/>
      <c r="K171" s="117"/>
      <c r="L171" s="100"/>
      <c r="M171" s="116"/>
      <c r="N171" s="116"/>
      <c r="O171" s="100"/>
      <c r="P171" s="116"/>
      <c r="Q171" s="116"/>
      <c r="R171" s="116"/>
      <c r="S171" s="116"/>
      <c r="T171" s="116"/>
      <c r="U171" s="116"/>
      <c r="V171" s="116"/>
      <c r="W171" s="116"/>
      <c r="X171" s="116"/>
    </row>
    <row r="172" s="51" customFormat="1" ht="28.2" hidden="1" customHeight="1" spans="1:24">
      <c r="A172" s="95"/>
      <c r="B172" s="131" t="s">
        <v>189</v>
      </c>
      <c r="C172" s="95"/>
      <c r="D172" s="98">
        <v>5</v>
      </c>
      <c r="E172" s="98"/>
      <c r="F172" s="98">
        <v>5</v>
      </c>
      <c r="G172" s="99" t="s">
        <v>362</v>
      </c>
      <c r="H172" s="99" t="s">
        <v>56</v>
      </c>
      <c r="I172" s="95"/>
      <c r="J172" s="100"/>
      <c r="K172" s="117"/>
      <c r="L172" s="100"/>
      <c r="M172" s="116"/>
      <c r="N172" s="116"/>
      <c r="O172" s="100"/>
      <c r="P172" s="116"/>
      <c r="Q172" s="116"/>
      <c r="R172" s="116"/>
      <c r="S172" s="116"/>
      <c r="T172" s="116"/>
      <c r="U172" s="116"/>
      <c r="V172" s="116"/>
      <c r="W172" s="116"/>
      <c r="X172" s="116"/>
    </row>
    <row r="173" s="51" customFormat="1" ht="28.2" hidden="1" customHeight="1" spans="1:24">
      <c r="A173" s="95"/>
      <c r="B173" s="131" t="s">
        <v>100</v>
      </c>
      <c r="C173" s="95"/>
      <c r="D173" s="98">
        <v>60</v>
      </c>
      <c r="E173" s="98"/>
      <c r="F173" s="98">
        <v>60</v>
      </c>
      <c r="G173" s="99" t="s">
        <v>363</v>
      </c>
      <c r="H173" s="99" t="s">
        <v>82</v>
      </c>
      <c r="I173" s="95"/>
      <c r="J173" s="100"/>
      <c r="K173" s="117"/>
      <c r="L173" s="100"/>
      <c r="M173" s="116"/>
      <c r="N173" s="116"/>
      <c r="O173" s="100"/>
      <c r="P173" s="116"/>
      <c r="Q173" s="116"/>
      <c r="R173" s="116"/>
      <c r="S173" s="116"/>
      <c r="T173" s="116"/>
      <c r="U173" s="116"/>
      <c r="V173" s="116"/>
      <c r="W173" s="116"/>
      <c r="X173" s="116"/>
    </row>
    <row r="174" s="51" customFormat="1" ht="28.2" hidden="1" customHeight="1" spans="1:24">
      <c r="A174" s="95"/>
      <c r="B174" s="131" t="s">
        <v>98</v>
      </c>
      <c r="C174" s="95"/>
      <c r="D174" s="98">
        <v>15</v>
      </c>
      <c r="E174" s="98"/>
      <c r="F174" s="98">
        <v>15</v>
      </c>
      <c r="G174" s="99" t="s">
        <v>364</v>
      </c>
      <c r="H174" s="99" t="s">
        <v>79</v>
      </c>
      <c r="I174" s="95"/>
      <c r="J174" s="100"/>
      <c r="K174" s="117"/>
      <c r="L174" s="100"/>
      <c r="M174" s="116"/>
      <c r="N174" s="116"/>
      <c r="O174" s="100"/>
      <c r="P174" s="116"/>
      <c r="Q174" s="116"/>
      <c r="R174" s="116"/>
      <c r="S174" s="116"/>
      <c r="T174" s="116"/>
      <c r="U174" s="116"/>
      <c r="V174" s="116"/>
      <c r="W174" s="116"/>
      <c r="X174" s="116"/>
    </row>
    <row r="175" s="51" customFormat="1" ht="28.2" hidden="1" customHeight="1" spans="1:24">
      <c r="A175" s="95"/>
      <c r="B175" s="131" t="s">
        <v>365</v>
      </c>
      <c r="C175" s="95"/>
      <c r="D175" s="98">
        <v>5</v>
      </c>
      <c r="E175" s="98"/>
      <c r="F175" s="98">
        <v>5</v>
      </c>
      <c r="G175" s="99" t="s">
        <v>366</v>
      </c>
      <c r="H175" s="99" t="s">
        <v>111</v>
      </c>
      <c r="I175" s="95"/>
      <c r="J175" s="100"/>
      <c r="K175" s="117"/>
      <c r="L175" s="100"/>
      <c r="M175" s="116"/>
      <c r="N175" s="116"/>
      <c r="O175" s="100"/>
      <c r="P175" s="116"/>
      <c r="Q175" s="116"/>
      <c r="R175" s="116"/>
      <c r="S175" s="116"/>
      <c r="T175" s="116"/>
      <c r="U175" s="116"/>
      <c r="V175" s="116"/>
      <c r="W175" s="116"/>
      <c r="X175" s="116"/>
    </row>
    <row r="176" s="51" customFormat="1" ht="28.2" hidden="1" customHeight="1" spans="1:24">
      <c r="A176" s="95"/>
      <c r="B176" s="131" t="s">
        <v>367</v>
      </c>
      <c r="C176" s="95"/>
      <c r="D176" s="98">
        <v>5</v>
      </c>
      <c r="E176" s="98"/>
      <c r="F176" s="98">
        <v>5</v>
      </c>
      <c r="G176" s="99" t="s">
        <v>368</v>
      </c>
      <c r="H176" s="99" t="s">
        <v>117</v>
      </c>
      <c r="I176" s="95"/>
      <c r="J176" s="100"/>
      <c r="K176" s="117"/>
      <c r="L176" s="100"/>
      <c r="M176" s="116"/>
      <c r="N176" s="116"/>
      <c r="O176" s="100"/>
      <c r="P176" s="116"/>
      <c r="Q176" s="116"/>
      <c r="R176" s="116"/>
      <c r="S176" s="116"/>
      <c r="T176" s="116"/>
      <c r="U176" s="116"/>
      <c r="V176" s="116"/>
      <c r="W176" s="116"/>
      <c r="X176" s="116"/>
    </row>
    <row r="177" ht="19.05" customHeight="1" spans="1:24">
      <c r="A177" s="89" t="s">
        <v>195</v>
      </c>
      <c r="B177" s="90" t="s">
        <v>369</v>
      </c>
      <c r="C177" s="85"/>
      <c r="D177" s="87"/>
      <c r="E177" s="87"/>
      <c r="F177" s="87"/>
      <c r="G177" s="88"/>
      <c r="H177" s="88"/>
      <c r="I177" s="85"/>
      <c r="J177" s="94"/>
      <c r="K177" s="94"/>
      <c r="L177" s="94"/>
      <c r="M177" s="113"/>
      <c r="N177" s="113"/>
      <c r="O177" s="94"/>
      <c r="P177" s="113"/>
      <c r="Q177" s="113"/>
      <c r="R177" s="113"/>
      <c r="S177" s="113"/>
      <c r="T177" s="113"/>
      <c r="U177" s="113"/>
      <c r="V177" s="113"/>
      <c r="W177" s="113"/>
      <c r="X177" s="113"/>
    </row>
    <row r="178" ht="29.4" hidden="1" customHeight="1" spans="1:24">
      <c r="A178" s="85">
        <v>100</v>
      </c>
      <c r="B178" s="86" t="s">
        <v>370</v>
      </c>
      <c r="C178" s="85" t="s">
        <v>137</v>
      </c>
      <c r="D178" s="87">
        <f>E178+F178</f>
        <v>1</v>
      </c>
      <c r="E178" s="87"/>
      <c r="F178" s="87">
        <v>1</v>
      </c>
      <c r="G178" s="88" t="s">
        <v>159</v>
      </c>
      <c r="H178" s="88" t="s">
        <v>111</v>
      </c>
      <c r="I178" s="85">
        <v>18</v>
      </c>
      <c r="J178" s="94" t="s">
        <v>371</v>
      </c>
      <c r="K178" s="112" t="s">
        <v>83</v>
      </c>
      <c r="L178" s="94" t="s">
        <v>112</v>
      </c>
      <c r="M178" s="113"/>
      <c r="N178" s="113"/>
      <c r="O178" s="94"/>
      <c r="P178" s="113"/>
      <c r="Q178" s="113"/>
      <c r="R178" s="113"/>
      <c r="S178" s="113"/>
      <c r="T178" s="113"/>
      <c r="U178" s="113"/>
      <c r="V178" s="113"/>
      <c r="W178" s="113"/>
      <c r="X178" s="113"/>
    </row>
    <row r="179" ht="29.4" hidden="1" customHeight="1" spans="1:24">
      <c r="A179" s="85">
        <v>101</v>
      </c>
      <c r="B179" s="86" t="s">
        <v>372</v>
      </c>
      <c r="C179" s="85" t="s">
        <v>137</v>
      </c>
      <c r="D179" s="87">
        <f>E179+F179</f>
        <v>1</v>
      </c>
      <c r="E179" s="87"/>
      <c r="F179" s="87">
        <v>1</v>
      </c>
      <c r="G179" s="94" t="s">
        <v>159</v>
      </c>
      <c r="H179" s="94" t="s">
        <v>117</v>
      </c>
      <c r="I179" s="85"/>
      <c r="J179" s="94"/>
      <c r="K179" s="112" t="s">
        <v>83</v>
      </c>
      <c r="L179" s="94" t="s">
        <v>112</v>
      </c>
      <c r="M179" s="113">
        <v>2017</v>
      </c>
      <c r="N179" s="113"/>
      <c r="O179" s="94"/>
      <c r="P179" s="113"/>
      <c r="Q179" s="113"/>
      <c r="R179" s="113"/>
      <c r="S179" s="113"/>
      <c r="T179" s="113"/>
      <c r="U179" s="113"/>
      <c r="V179" s="113"/>
      <c r="W179" s="113"/>
      <c r="X179" s="113"/>
    </row>
    <row r="180" ht="19.05" customHeight="1" spans="1:24">
      <c r="A180" s="85">
        <v>102</v>
      </c>
      <c r="B180" s="86" t="s">
        <v>373</v>
      </c>
      <c r="C180" s="85" t="s">
        <v>137</v>
      </c>
      <c r="D180" s="87">
        <f>E180+F180</f>
        <v>2.18</v>
      </c>
      <c r="E180" s="87"/>
      <c r="F180" s="87">
        <v>2.18</v>
      </c>
      <c r="G180" s="94" t="s">
        <v>159</v>
      </c>
      <c r="H180" s="88" t="s">
        <v>76</v>
      </c>
      <c r="I180" s="85"/>
      <c r="J180" s="94"/>
      <c r="K180" s="112" t="s">
        <v>83</v>
      </c>
      <c r="L180" s="94" t="s">
        <v>112</v>
      </c>
      <c r="M180" s="113"/>
      <c r="N180" s="113"/>
      <c r="O180" s="94"/>
      <c r="P180" s="113"/>
      <c r="Q180" s="113"/>
      <c r="R180" s="113"/>
      <c r="S180" s="113"/>
      <c r="T180" s="113"/>
      <c r="U180" s="113"/>
      <c r="V180" s="113"/>
      <c r="W180" s="113"/>
      <c r="X180" s="113"/>
    </row>
    <row r="181" ht="30" hidden="1" customHeight="1" spans="1:24">
      <c r="A181" s="85">
        <v>103</v>
      </c>
      <c r="B181" s="86" t="s">
        <v>374</v>
      </c>
      <c r="C181" s="85" t="s">
        <v>137</v>
      </c>
      <c r="D181" s="87">
        <f t="shared" ref="D181:D187" si="5">E181+F181</f>
        <v>1.29</v>
      </c>
      <c r="E181" s="87"/>
      <c r="F181" s="87">
        <v>1.29</v>
      </c>
      <c r="G181" s="94" t="s">
        <v>55</v>
      </c>
      <c r="H181" s="94" t="s">
        <v>79</v>
      </c>
      <c r="I181" s="85"/>
      <c r="J181" s="94"/>
      <c r="K181" s="112" t="s">
        <v>83</v>
      </c>
      <c r="L181" s="94" t="s">
        <v>112</v>
      </c>
      <c r="M181" s="113"/>
      <c r="N181" s="113"/>
      <c r="O181" s="94"/>
      <c r="P181" s="113"/>
      <c r="Q181" s="113"/>
      <c r="R181" s="113"/>
      <c r="S181" s="113"/>
      <c r="T181" s="113"/>
      <c r="U181" s="113"/>
      <c r="V181" s="113"/>
      <c r="W181" s="113"/>
      <c r="X181" s="113"/>
    </row>
    <row r="182" ht="29.4" hidden="1" customHeight="1" spans="1:24">
      <c r="A182" s="85">
        <v>104</v>
      </c>
      <c r="B182" s="86" t="s">
        <v>375</v>
      </c>
      <c r="C182" s="93" t="s">
        <v>137</v>
      </c>
      <c r="D182" s="87">
        <f t="shared" si="5"/>
        <v>1.3</v>
      </c>
      <c r="E182" s="87"/>
      <c r="F182" s="127">
        <v>1.3</v>
      </c>
      <c r="G182" s="125" t="s">
        <v>376</v>
      </c>
      <c r="H182" s="88" t="s">
        <v>82</v>
      </c>
      <c r="I182" s="125">
        <v>1</v>
      </c>
      <c r="J182" s="93" t="s">
        <v>377</v>
      </c>
      <c r="K182" s="112" t="s">
        <v>83</v>
      </c>
      <c r="L182" s="94" t="s">
        <v>112</v>
      </c>
      <c r="M182" s="113"/>
      <c r="N182" s="113"/>
      <c r="O182" s="94"/>
      <c r="P182" s="113"/>
      <c r="Q182" s="113"/>
      <c r="R182" s="113"/>
      <c r="S182" s="113"/>
      <c r="T182" s="113"/>
      <c r="U182" s="113"/>
      <c r="V182" s="113"/>
      <c r="W182" s="113"/>
      <c r="X182" s="113"/>
    </row>
    <row r="183" ht="29.4" hidden="1" customHeight="1" spans="1:24">
      <c r="A183" s="85">
        <v>105</v>
      </c>
      <c r="B183" s="86" t="s">
        <v>378</v>
      </c>
      <c r="C183" s="85" t="s">
        <v>379</v>
      </c>
      <c r="D183" s="87">
        <f>+D184+D185</f>
        <v>0.84</v>
      </c>
      <c r="E183" s="87"/>
      <c r="F183" s="87">
        <f>+F184+F185</f>
        <v>0.84</v>
      </c>
      <c r="G183" s="94" t="s">
        <v>380</v>
      </c>
      <c r="H183" s="88" t="s">
        <v>82</v>
      </c>
      <c r="I183" s="94">
        <v>35</v>
      </c>
      <c r="J183" s="85" t="s">
        <v>381</v>
      </c>
      <c r="K183" s="112" t="s">
        <v>83</v>
      </c>
      <c r="L183" s="94" t="s">
        <v>112</v>
      </c>
      <c r="M183" s="113"/>
      <c r="N183" s="113"/>
      <c r="O183" s="94"/>
      <c r="P183" s="116"/>
      <c r="Q183" s="116"/>
      <c r="R183" s="113"/>
      <c r="S183" s="113"/>
      <c r="T183" s="113"/>
      <c r="U183" s="113"/>
      <c r="V183" s="113"/>
      <c r="W183" s="113"/>
      <c r="X183" s="113"/>
    </row>
    <row r="184" s="51" customFormat="1" ht="25.05" hidden="1" customHeight="1" spans="1:24">
      <c r="A184" s="95"/>
      <c r="B184" s="96" t="s">
        <v>382</v>
      </c>
      <c r="C184" s="95" t="s">
        <v>137</v>
      </c>
      <c r="D184" s="98">
        <v>0.6</v>
      </c>
      <c r="E184" s="98"/>
      <c r="F184" s="98">
        <v>0.6</v>
      </c>
      <c r="G184" s="100" t="s">
        <v>383</v>
      </c>
      <c r="H184" s="99" t="s">
        <v>82</v>
      </c>
      <c r="I184" s="100"/>
      <c r="J184" s="95"/>
      <c r="K184" s="117" t="s">
        <v>384</v>
      </c>
      <c r="L184" s="100"/>
      <c r="M184" s="116"/>
      <c r="N184" s="116"/>
      <c r="O184" s="100"/>
      <c r="P184" s="116"/>
      <c r="Q184" s="116"/>
      <c r="R184" s="116"/>
      <c r="S184" s="116"/>
      <c r="T184" s="116"/>
      <c r="U184" s="116"/>
      <c r="V184" s="116"/>
      <c r="W184" s="116"/>
      <c r="X184" s="116"/>
    </row>
    <row r="185" s="51" customFormat="1" ht="25.05" hidden="1" customHeight="1" spans="1:24">
      <c r="A185" s="95"/>
      <c r="B185" s="96" t="s">
        <v>385</v>
      </c>
      <c r="C185" s="95" t="s">
        <v>87</v>
      </c>
      <c r="D185" s="98">
        <v>0.24</v>
      </c>
      <c r="E185" s="98"/>
      <c r="F185" s="98">
        <v>0.24</v>
      </c>
      <c r="G185" s="100" t="s">
        <v>386</v>
      </c>
      <c r="H185" s="99" t="s">
        <v>82</v>
      </c>
      <c r="I185" s="100"/>
      <c r="J185" s="95"/>
      <c r="K185" s="117" t="s">
        <v>384</v>
      </c>
      <c r="L185" s="100"/>
      <c r="M185" s="116"/>
      <c r="N185" s="116"/>
      <c r="O185" s="100"/>
      <c r="P185" s="113"/>
      <c r="Q185" s="113"/>
      <c r="R185" s="116"/>
      <c r="S185" s="116"/>
      <c r="T185" s="116"/>
      <c r="U185" s="116"/>
      <c r="V185" s="116"/>
      <c r="W185" s="116"/>
      <c r="X185" s="116"/>
    </row>
    <row r="186" ht="30" hidden="1" customHeight="1" spans="1:24">
      <c r="A186" s="85">
        <v>106</v>
      </c>
      <c r="B186" s="86" t="s">
        <v>387</v>
      </c>
      <c r="C186" s="93" t="s">
        <v>137</v>
      </c>
      <c r="D186" s="127">
        <f t="shared" si="5"/>
        <v>4.1</v>
      </c>
      <c r="E186" s="127"/>
      <c r="F186" s="127">
        <v>4.1</v>
      </c>
      <c r="G186" s="125" t="s">
        <v>388</v>
      </c>
      <c r="H186" s="128" t="s">
        <v>168</v>
      </c>
      <c r="I186" s="93">
        <v>29</v>
      </c>
      <c r="J186" s="125"/>
      <c r="K186" s="112" t="s">
        <v>83</v>
      </c>
      <c r="L186" s="94" t="s">
        <v>112</v>
      </c>
      <c r="M186" s="125"/>
      <c r="N186" s="113"/>
      <c r="O186" s="94"/>
      <c r="P186" s="113"/>
      <c r="Q186" s="113"/>
      <c r="R186" s="113"/>
      <c r="S186" s="113"/>
      <c r="T186" s="113"/>
      <c r="U186" s="113"/>
      <c r="V186" s="113"/>
      <c r="W186" s="113"/>
      <c r="X186" s="113"/>
    </row>
    <row r="187" ht="29.4" hidden="1" customHeight="1" spans="1:24">
      <c r="A187" s="85">
        <v>107</v>
      </c>
      <c r="B187" s="86" t="s">
        <v>389</v>
      </c>
      <c r="C187" s="93" t="s">
        <v>137</v>
      </c>
      <c r="D187" s="127">
        <f t="shared" si="5"/>
        <v>2.07</v>
      </c>
      <c r="E187" s="127"/>
      <c r="F187" s="127">
        <v>2.07</v>
      </c>
      <c r="G187" s="125" t="s">
        <v>190</v>
      </c>
      <c r="H187" s="94" t="s">
        <v>79</v>
      </c>
      <c r="I187" s="93">
        <v>38</v>
      </c>
      <c r="J187" s="133" t="s">
        <v>390</v>
      </c>
      <c r="K187" s="112" t="s">
        <v>83</v>
      </c>
      <c r="L187" s="94" t="s">
        <v>112</v>
      </c>
      <c r="M187" s="125"/>
      <c r="N187" s="113"/>
      <c r="O187" s="94"/>
      <c r="P187" s="113"/>
      <c r="Q187" s="113"/>
      <c r="R187" s="113"/>
      <c r="S187" s="113"/>
      <c r="T187" s="113"/>
      <c r="U187" s="113"/>
      <c r="V187" s="113"/>
      <c r="W187" s="113"/>
      <c r="X187" s="113"/>
    </row>
    <row r="188" ht="39.9" hidden="1" customHeight="1" spans="1:24">
      <c r="A188" s="85">
        <v>108</v>
      </c>
      <c r="B188" s="86" t="s">
        <v>391</v>
      </c>
      <c r="C188" s="93" t="s">
        <v>137</v>
      </c>
      <c r="D188" s="127">
        <v>0.75</v>
      </c>
      <c r="E188" s="127"/>
      <c r="F188" s="127">
        <v>0.75</v>
      </c>
      <c r="G188" s="125" t="s">
        <v>159</v>
      </c>
      <c r="H188" s="128" t="s">
        <v>168</v>
      </c>
      <c r="I188" s="93">
        <v>29</v>
      </c>
      <c r="J188" s="93" t="s">
        <v>392</v>
      </c>
      <c r="K188" s="112" t="s">
        <v>393</v>
      </c>
      <c r="L188" s="94" t="s">
        <v>112</v>
      </c>
      <c r="M188" s="125"/>
      <c r="N188" s="113"/>
      <c r="O188" s="94"/>
      <c r="P188" s="113"/>
      <c r="Q188" s="113"/>
      <c r="R188" s="113"/>
      <c r="S188" s="113"/>
      <c r="T188" s="113"/>
      <c r="U188" s="113"/>
      <c r="V188" s="113"/>
      <c r="W188" s="113"/>
      <c r="X188" s="113"/>
    </row>
    <row r="189" ht="49.95" hidden="1" customHeight="1" spans="1:24">
      <c r="A189" s="85">
        <v>109</v>
      </c>
      <c r="B189" s="86" t="s">
        <v>394</v>
      </c>
      <c r="C189" s="93" t="s">
        <v>137</v>
      </c>
      <c r="D189" s="127">
        <v>8.11</v>
      </c>
      <c r="E189" s="127"/>
      <c r="F189" s="127">
        <v>8.11</v>
      </c>
      <c r="G189" s="94" t="s">
        <v>395</v>
      </c>
      <c r="H189" s="94" t="s">
        <v>79</v>
      </c>
      <c r="I189" s="93"/>
      <c r="J189" s="93"/>
      <c r="K189" s="112" t="s">
        <v>396</v>
      </c>
      <c r="L189" s="94" t="s">
        <v>112</v>
      </c>
      <c r="M189" s="125"/>
      <c r="N189" s="113"/>
      <c r="O189" s="94"/>
      <c r="P189" s="113"/>
      <c r="Q189" s="113"/>
      <c r="R189" s="113"/>
      <c r="S189" s="113"/>
      <c r="T189" s="113"/>
      <c r="U189" s="113"/>
      <c r="V189" s="113"/>
      <c r="W189" s="113"/>
      <c r="X189" s="113"/>
    </row>
    <row r="190" ht="19.5" hidden="1" customHeight="1" spans="1:24">
      <c r="A190" s="85">
        <v>110</v>
      </c>
      <c r="B190" s="86" t="s">
        <v>397</v>
      </c>
      <c r="C190" s="93" t="s">
        <v>137</v>
      </c>
      <c r="D190" s="127">
        <v>5.23</v>
      </c>
      <c r="E190" s="127"/>
      <c r="F190" s="127">
        <v>5.23</v>
      </c>
      <c r="G190" s="94" t="s">
        <v>159</v>
      </c>
      <c r="H190" s="94" t="s">
        <v>82</v>
      </c>
      <c r="I190" s="93" t="s">
        <v>398</v>
      </c>
      <c r="J190" s="93"/>
      <c r="K190" s="112" t="s">
        <v>211</v>
      </c>
      <c r="L190" s="94" t="s">
        <v>66</v>
      </c>
      <c r="M190" s="125"/>
      <c r="N190" s="113"/>
      <c r="O190" s="94"/>
      <c r="P190" s="113"/>
      <c r="Q190" s="113"/>
      <c r="R190" s="113"/>
      <c r="S190" s="113"/>
      <c r="T190" s="113"/>
      <c r="U190" s="113"/>
      <c r="V190" s="113"/>
      <c r="W190" s="113"/>
      <c r="X190" s="113"/>
    </row>
    <row r="191" ht="19.5" hidden="1" customHeight="1" spans="1:24">
      <c r="A191" s="85">
        <v>111</v>
      </c>
      <c r="B191" s="86" t="s">
        <v>399</v>
      </c>
      <c r="C191" s="93" t="s">
        <v>137</v>
      </c>
      <c r="D191" s="127">
        <v>5.28</v>
      </c>
      <c r="E191" s="127"/>
      <c r="F191" s="127">
        <v>5.28</v>
      </c>
      <c r="G191" s="94" t="s">
        <v>400</v>
      </c>
      <c r="H191" s="93" t="s">
        <v>111</v>
      </c>
      <c r="I191" s="93"/>
      <c r="J191" s="93"/>
      <c r="K191" s="112" t="s">
        <v>401</v>
      </c>
      <c r="L191" s="94" t="s">
        <v>66</v>
      </c>
      <c r="M191" s="125"/>
      <c r="N191" s="113"/>
      <c r="O191" s="94"/>
      <c r="P191" s="113"/>
      <c r="Q191" s="113"/>
      <c r="R191" s="113"/>
      <c r="S191" s="113"/>
      <c r="T191" s="113"/>
      <c r="U191" s="113"/>
      <c r="V191" s="113"/>
      <c r="W191" s="113"/>
      <c r="X191" s="113"/>
    </row>
    <row r="192" ht="30" hidden="1" customHeight="1" spans="1:24">
      <c r="A192" s="85">
        <v>112</v>
      </c>
      <c r="B192" s="86" t="s">
        <v>402</v>
      </c>
      <c r="C192" s="93" t="s">
        <v>137</v>
      </c>
      <c r="D192" s="127">
        <v>12.67</v>
      </c>
      <c r="E192" s="127"/>
      <c r="F192" s="127">
        <v>12.67</v>
      </c>
      <c r="G192" s="94" t="s">
        <v>403</v>
      </c>
      <c r="H192" s="93" t="s">
        <v>111</v>
      </c>
      <c r="I192" s="93"/>
      <c r="J192" s="93"/>
      <c r="K192" s="112" t="s">
        <v>401</v>
      </c>
      <c r="L192" s="94" t="s">
        <v>66</v>
      </c>
      <c r="M192" s="125"/>
      <c r="N192" s="113"/>
      <c r="O192" s="94"/>
      <c r="P192" s="113"/>
      <c r="Q192" s="113"/>
      <c r="R192" s="113"/>
      <c r="S192" s="113"/>
      <c r="T192" s="113"/>
      <c r="U192" s="113"/>
      <c r="V192" s="113"/>
      <c r="W192" s="113"/>
      <c r="X192" s="113"/>
    </row>
    <row r="193" ht="30" hidden="1" customHeight="1" spans="1:24">
      <c r="A193" s="85">
        <v>113</v>
      </c>
      <c r="B193" s="103" t="s">
        <v>404</v>
      </c>
      <c r="C193" s="85" t="s">
        <v>137</v>
      </c>
      <c r="D193" s="87">
        <v>0.94</v>
      </c>
      <c r="E193" s="87"/>
      <c r="F193" s="87">
        <v>0.94</v>
      </c>
      <c r="G193" s="88" t="s">
        <v>405</v>
      </c>
      <c r="H193" s="88" t="s">
        <v>82</v>
      </c>
      <c r="I193" s="85" t="s">
        <v>406</v>
      </c>
      <c r="J193" s="94" t="s">
        <v>407</v>
      </c>
      <c r="K193" s="112" t="s">
        <v>408</v>
      </c>
      <c r="L193" s="94"/>
      <c r="M193" s="94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</row>
    <row r="194" ht="30" hidden="1" customHeight="1" spans="1:24">
      <c r="A194" s="85">
        <v>114</v>
      </c>
      <c r="B194" s="103" t="s">
        <v>409</v>
      </c>
      <c r="C194" s="85" t="s">
        <v>137</v>
      </c>
      <c r="D194" s="87">
        <v>0.45</v>
      </c>
      <c r="E194" s="87"/>
      <c r="F194" s="87">
        <v>0.45</v>
      </c>
      <c r="G194" s="88" t="s">
        <v>410</v>
      </c>
      <c r="H194" s="88" t="s">
        <v>297</v>
      </c>
      <c r="I194" s="85">
        <v>17</v>
      </c>
      <c r="J194" s="94" t="s">
        <v>411</v>
      </c>
      <c r="K194" s="112" t="s">
        <v>408</v>
      </c>
      <c r="L194" s="94" t="s">
        <v>66</v>
      </c>
      <c r="M194" s="94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</row>
    <row r="195" ht="19.5" hidden="1" customHeight="1" spans="1:24">
      <c r="A195" s="85">
        <v>115</v>
      </c>
      <c r="B195" s="103" t="s">
        <v>412</v>
      </c>
      <c r="C195" s="85" t="s">
        <v>137</v>
      </c>
      <c r="D195" s="87">
        <v>1.01</v>
      </c>
      <c r="E195" s="87"/>
      <c r="F195" s="87">
        <v>1.01</v>
      </c>
      <c r="G195" s="88" t="s">
        <v>413</v>
      </c>
      <c r="H195" s="88" t="s">
        <v>297</v>
      </c>
      <c r="I195" s="85">
        <v>35</v>
      </c>
      <c r="J195" s="94">
        <v>23</v>
      </c>
      <c r="K195" s="112" t="s">
        <v>408</v>
      </c>
      <c r="L195" s="94"/>
      <c r="M195" s="94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</row>
    <row r="196" ht="24" spans="1:24">
      <c r="A196" s="85">
        <v>116</v>
      </c>
      <c r="B196" s="86" t="s">
        <v>414</v>
      </c>
      <c r="C196" s="93" t="s">
        <v>137</v>
      </c>
      <c r="D196" s="127">
        <f>+SUM(D197:D206)</f>
        <v>65</v>
      </c>
      <c r="E196" s="127"/>
      <c r="F196" s="127">
        <f>+SUM(F197:F206)</f>
        <v>65</v>
      </c>
      <c r="G196" s="94" t="s">
        <v>415</v>
      </c>
      <c r="H196" s="93" t="s">
        <v>355</v>
      </c>
      <c r="I196" s="93"/>
      <c r="J196" s="93"/>
      <c r="K196" s="112" t="s">
        <v>401</v>
      </c>
      <c r="L196" s="94" t="s">
        <v>66</v>
      </c>
      <c r="M196" s="125"/>
      <c r="N196" s="113"/>
      <c r="O196" s="94"/>
      <c r="P196" s="116"/>
      <c r="Q196" s="116"/>
      <c r="R196" s="113"/>
      <c r="S196" s="113"/>
      <c r="T196" s="113"/>
      <c r="U196" s="113"/>
      <c r="V196" s="113"/>
      <c r="W196" s="113"/>
      <c r="X196" s="113"/>
    </row>
    <row r="197" s="51" customFormat="1" ht="30" hidden="1" customHeight="1" spans="1:24">
      <c r="A197" s="95"/>
      <c r="B197" s="131" t="s">
        <v>103</v>
      </c>
      <c r="C197" s="97" t="s">
        <v>137</v>
      </c>
      <c r="D197" s="134">
        <v>5</v>
      </c>
      <c r="E197" s="134"/>
      <c r="F197" s="134">
        <v>5</v>
      </c>
      <c r="G197" s="100" t="s">
        <v>416</v>
      </c>
      <c r="H197" s="97" t="s">
        <v>105</v>
      </c>
      <c r="I197" s="97"/>
      <c r="J197" s="97"/>
      <c r="K197" s="117"/>
      <c r="L197" s="100"/>
      <c r="M197" s="138"/>
      <c r="N197" s="116"/>
      <c r="O197" s="100"/>
      <c r="P197" s="116"/>
      <c r="Q197" s="116"/>
      <c r="R197" s="116"/>
      <c r="S197" s="116"/>
      <c r="T197" s="116"/>
      <c r="U197" s="116"/>
      <c r="V197" s="116"/>
      <c r="W197" s="116"/>
      <c r="X197" s="116"/>
    </row>
    <row r="198" s="51" customFormat="1" ht="24" spans="1:24">
      <c r="A198" s="95"/>
      <c r="B198" s="131" t="s">
        <v>74</v>
      </c>
      <c r="C198" s="97" t="s">
        <v>137</v>
      </c>
      <c r="D198" s="134">
        <v>5</v>
      </c>
      <c r="E198" s="134"/>
      <c r="F198" s="134">
        <v>5</v>
      </c>
      <c r="G198" s="100" t="s">
        <v>417</v>
      </c>
      <c r="H198" s="97" t="s">
        <v>76</v>
      </c>
      <c r="I198" s="97"/>
      <c r="J198" s="97"/>
      <c r="K198" s="117"/>
      <c r="L198" s="100"/>
      <c r="M198" s="138"/>
      <c r="N198" s="116"/>
      <c r="O198" s="100"/>
      <c r="P198" s="116"/>
      <c r="Q198" s="116"/>
      <c r="R198" s="116"/>
      <c r="S198" s="116"/>
      <c r="T198" s="116"/>
      <c r="U198" s="116"/>
      <c r="V198" s="116"/>
      <c r="W198" s="116"/>
      <c r="X198" s="116"/>
    </row>
    <row r="199" s="51" customFormat="1" ht="30" hidden="1" customHeight="1" spans="1:24">
      <c r="A199" s="95"/>
      <c r="B199" s="131" t="s">
        <v>166</v>
      </c>
      <c r="C199" s="97" t="s">
        <v>137</v>
      </c>
      <c r="D199" s="134">
        <v>5</v>
      </c>
      <c r="E199" s="134"/>
      <c r="F199" s="134">
        <v>5</v>
      </c>
      <c r="G199" s="100" t="s">
        <v>418</v>
      </c>
      <c r="H199" s="97" t="s">
        <v>168</v>
      </c>
      <c r="I199" s="97"/>
      <c r="J199" s="97"/>
      <c r="K199" s="117"/>
      <c r="L199" s="100"/>
      <c r="M199" s="138"/>
      <c r="N199" s="116"/>
      <c r="O199" s="100"/>
      <c r="P199" s="116"/>
      <c r="Q199" s="116"/>
      <c r="R199" s="116"/>
      <c r="S199" s="116"/>
      <c r="T199" s="116"/>
      <c r="U199" s="116"/>
      <c r="V199" s="116"/>
      <c r="W199" s="116"/>
      <c r="X199" s="116"/>
    </row>
    <row r="200" s="51" customFormat="1" ht="30" hidden="1" customHeight="1" spans="1:24">
      <c r="A200" s="95"/>
      <c r="B200" s="131" t="s">
        <v>68</v>
      </c>
      <c r="C200" s="97" t="s">
        <v>137</v>
      </c>
      <c r="D200" s="134">
        <v>5</v>
      </c>
      <c r="E200" s="134"/>
      <c r="F200" s="134">
        <v>5</v>
      </c>
      <c r="G200" s="100" t="s">
        <v>419</v>
      </c>
      <c r="H200" s="97" t="s">
        <v>70</v>
      </c>
      <c r="I200" s="97"/>
      <c r="J200" s="97"/>
      <c r="K200" s="117"/>
      <c r="L200" s="100"/>
      <c r="M200" s="138"/>
      <c r="N200" s="116"/>
      <c r="O200" s="100"/>
      <c r="P200" s="116"/>
      <c r="Q200" s="116"/>
      <c r="R200" s="116"/>
      <c r="S200" s="116"/>
      <c r="T200" s="116"/>
      <c r="U200" s="116"/>
      <c r="V200" s="116"/>
      <c r="W200" s="116"/>
      <c r="X200" s="116"/>
    </row>
    <row r="201" s="51" customFormat="1" ht="30" hidden="1" customHeight="1" spans="1:24">
      <c r="A201" s="95"/>
      <c r="B201" s="131" t="s">
        <v>71</v>
      </c>
      <c r="C201" s="97" t="s">
        <v>137</v>
      </c>
      <c r="D201" s="134">
        <v>9</v>
      </c>
      <c r="E201" s="134"/>
      <c r="F201" s="134">
        <v>9</v>
      </c>
      <c r="G201" s="100" t="s">
        <v>420</v>
      </c>
      <c r="H201" s="97" t="s">
        <v>73</v>
      </c>
      <c r="I201" s="97"/>
      <c r="J201" s="97"/>
      <c r="K201" s="117"/>
      <c r="L201" s="100"/>
      <c r="M201" s="138"/>
      <c r="N201" s="116"/>
      <c r="O201" s="100"/>
      <c r="P201" s="116"/>
      <c r="Q201" s="116"/>
      <c r="R201" s="116"/>
      <c r="S201" s="116"/>
      <c r="T201" s="116"/>
      <c r="U201" s="116"/>
      <c r="V201" s="116"/>
      <c r="W201" s="116"/>
      <c r="X201" s="116"/>
    </row>
    <row r="202" s="51" customFormat="1" ht="30" hidden="1" customHeight="1" spans="1:24">
      <c r="A202" s="95"/>
      <c r="B202" s="131" t="s">
        <v>189</v>
      </c>
      <c r="C202" s="97" t="s">
        <v>137</v>
      </c>
      <c r="D202" s="134">
        <v>2</v>
      </c>
      <c r="E202" s="134"/>
      <c r="F202" s="134">
        <v>2</v>
      </c>
      <c r="G202" s="100" t="s">
        <v>421</v>
      </c>
      <c r="H202" s="97" t="s">
        <v>56</v>
      </c>
      <c r="I202" s="97"/>
      <c r="J202" s="97"/>
      <c r="K202" s="117"/>
      <c r="L202" s="100"/>
      <c r="M202" s="138"/>
      <c r="N202" s="116"/>
      <c r="O202" s="100"/>
      <c r="P202" s="116"/>
      <c r="Q202" s="116"/>
      <c r="R202" s="116"/>
      <c r="S202" s="116"/>
      <c r="T202" s="116"/>
      <c r="U202" s="116"/>
      <c r="V202" s="116"/>
      <c r="W202" s="116"/>
      <c r="X202" s="116"/>
    </row>
    <row r="203" s="51" customFormat="1" ht="19.95" hidden="1" customHeight="1" spans="1:24">
      <c r="A203" s="95"/>
      <c r="B203" s="131" t="s">
        <v>100</v>
      </c>
      <c r="C203" s="97" t="s">
        <v>137</v>
      </c>
      <c r="D203" s="134">
        <v>9</v>
      </c>
      <c r="E203" s="134"/>
      <c r="F203" s="134">
        <v>9</v>
      </c>
      <c r="G203" s="100" t="s">
        <v>422</v>
      </c>
      <c r="H203" s="97" t="s">
        <v>82</v>
      </c>
      <c r="I203" s="97"/>
      <c r="J203" s="97"/>
      <c r="K203" s="117"/>
      <c r="L203" s="100"/>
      <c r="M203" s="138"/>
      <c r="N203" s="116"/>
      <c r="O203" s="100"/>
      <c r="P203" s="116"/>
      <c r="Q203" s="116"/>
      <c r="R203" s="116"/>
      <c r="S203" s="116"/>
      <c r="T203" s="116"/>
      <c r="U203" s="116"/>
      <c r="V203" s="116"/>
      <c r="W203" s="116"/>
      <c r="X203" s="116"/>
    </row>
    <row r="204" s="51" customFormat="1" ht="30" hidden="1" customHeight="1" spans="1:24">
      <c r="A204" s="95"/>
      <c r="B204" s="131" t="s">
        <v>98</v>
      </c>
      <c r="C204" s="97" t="s">
        <v>137</v>
      </c>
      <c r="D204" s="134">
        <v>10</v>
      </c>
      <c r="E204" s="134"/>
      <c r="F204" s="134">
        <v>10</v>
      </c>
      <c r="G204" s="100" t="s">
        <v>423</v>
      </c>
      <c r="H204" s="97" t="s">
        <v>297</v>
      </c>
      <c r="I204" s="97"/>
      <c r="J204" s="97"/>
      <c r="K204" s="117"/>
      <c r="L204" s="100"/>
      <c r="M204" s="138"/>
      <c r="N204" s="116"/>
      <c r="O204" s="100"/>
      <c r="P204" s="116"/>
      <c r="Q204" s="116"/>
      <c r="R204" s="116"/>
      <c r="S204" s="116"/>
      <c r="T204" s="116"/>
      <c r="U204" s="116"/>
      <c r="V204" s="116"/>
      <c r="W204" s="116"/>
      <c r="X204" s="116"/>
    </row>
    <row r="205" s="51" customFormat="1" ht="30" hidden="1" customHeight="1" spans="1:24">
      <c r="A205" s="95"/>
      <c r="B205" s="131" t="s">
        <v>365</v>
      </c>
      <c r="C205" s="97" t="s">
        <v>137</v>
      </c>
      <c r="D205" s="134">
        <v>5</v>
      </c>
      <c r="E205" s="134"/>
      <c r="F205" s="134">
        <v>5</v>
      </c>
      <c r="G205" s="100" t="s">
        <v>424</v>
      </c>
      <c r="H205" s="97" t="s">
        <v>111</v>
      </c>
      <c r="I205" s="97"/>
      <c r="J205" s="97"/>
      <c r="K205" s="117"/>
      <c r="L205" s="100"/>
      <c r="M205" s="138"/>
      <c r="N205" s="116"/>
      <c r="O205" s="100"/>
      <c r="P205" s="116"/>
      <c r="Q205" s="116"/>
      <c r="R205" s="116"/>
      <c r="S205" s="116"/>
      <c r="T205" s="116"/>
      <c r="U205" s="116"/>
      <c r="V205" s="116"/>
      <c r="W205" s="116"/>
      <c r="X205" s="116"/>
    </row>
    <row r="206" s="51" customFormat="1" ht="30" hidden="1" customHeight="1" spans="1:24">
      <c r="A206" s="95"/>
      <c r="B206" s="131" t="s">
        <v>367</v>
      </c>
      <c r="C206" s="97" t="s">
        <v>137</v>
      </c>
      <c r="D206" s="134">
        <v>10</v>
      </c>
      <c r="E206" s="134"/>
      <c r="F206" s="134">
        <v>10</v>
      </c>
      <c r="G206" s="100" t="s">
        <v>425</v>
      </c>
      <c r="H206" s="97" t="s">
        <v>117</v>
      </c>
      <c r="I206" s="97"/>
      <c r="J206" s="97"/>
      <c r="K206" s="117"/>
      <c r="L206" s="100"/>
      <c r="M206" s="138"/>
      <c r="N206" s="116"/>
      <c r="O206" s="100"/>
      <c r="P206" s="113"/>
      <c r="Q206" s="113"/>
      <c r="R206" s="116"/>
      <c r="S206" s="116"/>
      <c r="T206" s="116"/>
      <c r="U206" s="116"/>
      <c r="V206" s="116"/>
      <c r="W206" s="116"/>
      <c r="X206" s="116"/>
    </row>
    <row r="207" ht="19.05" hidden="1" customHeight="1" spans="1:24">
      <c r="A207" s="89" t="s">
        <v>195</v>
      </c>
      <c r="B207" s="90" t="s">
        <v>426</v>
      </c>
      <c r="C207" s="85"/>
      <c r="D207" s="87"/>
      <c r="E207" s="87"/>
      <c r="F207" s="87"/>
      <c r="G207" s="94"/>
      <c r="H207" s="94"/>
      <c r="I207" s="85"/>
      <c r="J207" s="94"/>
      <c r="K207" s="94"/>
      <c r="L207" s="94"/>
      <c r="M207" s="94"/>
      <c r="N207" s="113"/>
      <c r="O207" s="94"/>
      <c r="P207" s="113"/>
      <c r="Q207" s="113"/>
      <c r="R207" s="113"/>
      <c r="S207" s="113"/>
      <c r="T207" s="113"/>
      <c r="U207" s="113"/>
      <c r="V207" s="113"/>
      <c r="W207" s="113"/>
      <c r="X207" s="113"/>
    </row>
    <row r="208" ht="30" hidden="1" customHeight="1" spans="1:24">
      <c r="A208" s="85">
        <v>117</v>
      </c>
      <c r="B208" s="86" t="s">
        <v>427</v>
      </c>
      <c r="C208" s="135" t="s">
        <v>428</v>
      </c>
      <c r="D208" s="87">
        <f t="shared" ref="D208:D209" si="6">E208+F208</f>
        <v>5.93</v>
      </c>
      <c r="E208" s="87"/>
      <c r="F208" s="87">
        <v>5.93</v>
      </c>
      <c r="G208" s="94" t="s">
        <v>159</v>
      </c>
      <c r="H208" s="88" t="s">
        <v>82</v>
      </c>
      <c r="I208" s="85" t="s">
        <v>429</v>
      </c>
      <c r="J208" s="94" t="s">
        <v>430</v>
      </c>
      <c r="K208" s="112" t="s">
        <v>83</v>
      </c>
      <c r="L208" s="94" t="s">
        <v>112</v>
      </c>
      <c r="M208" s="113"/>
      <c r="N208" s="113"/>
      <c r="O208" s="94"/>
      <c r="P208" s="113"/>
      <c r="Q208" s="113"/>
      <c r="R208" s="113"/>
      <c r="S208" s="113"/>
      <c r="T208" s="113"/>
      <c r="U208" s="113"/>
      <c r="V208" s="113"/>
      <c r="W208" s="113"/>
      <c r="X208" s="113"/>
    </row>
    <row r="209" ht="40.2" hidden="1" customHeight="1" spans="1:24">
      <c r="A209" s="94">
        <v>118</v>
      </c>
      <c r="B209" s="86" t="s">
        <v>431</v>
      </c>
      <c r="C209" s="135" t="s">
        <v>428</v>
      </c>
      <c r="D209" s="87">
        <f t="shared" si="6"/>
        <v>2.87</v>
      </c>
      <c r="E209" s="87"/>
      <c r="F209" s="87">
        <v>2.87</v>
      </c>
      <c r="G209" s="94" t="s">
        <v>432</v>
      </c>
      <c r="H209" s="94" t="s">
        <v>73</v>
      </c>
      <c r="I209" s="85"/>
      <c r="J209" s="94"/>
      <c r="K209" s="112" t="s">
        <v>433</v>
      </c>
      <c r="L209" s="94" t="s">
        <v>112</v>
      </c>
      <c r="M209" s="113"/>
      <c r="N209" s="113"/>
      <c r="O209" s="94"/>
      <c r="P209" s="113"/>
      <c r="Q209" s="113"/>
      <c r="R209" s="113"/>
      <c r="S209" s="113"/>
      <c r="T209" s="113"/>
      <c r="U209" s="113"/>
      <c r="V209" s="113"/>
      <c r="W209" s="113"/>
      <c r="X209" s="113"/>
    </row>
    <row r="210" ht="19.5" hidden="1" customHeight="1" spans="1:24">
      <c r="A210" s="85">
        <v>119</v>
      </c>
      <c r="B210" s="86" t="s">
        <v>434</v>
      </c>
      <c r="C210" s="93" t="s">
        <v>428</v>
      </c>
      <c r="D210" s="124">
        <v>3.83</v>
      </c>
      <c r="E210" s="114"/>
      <c r="F210" s="124">
        <v>3.83</v>
      </c>
      <c r="G210" s="94" t="s">
        <v>435</v>
      </c>
      <c r="H210" s="94" t="s">
        <v>73</v>
      </c>
      <c r="I210" s="94"/>
      <c r="J210" s="94"/>
      <c r="K210" s="112" t="s">
        <v>176</v>
      </c>
      <c r="L210" s="114"/>
      <c r="M210" s="94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</row>
    <row r="211" ht="19.5" hidden="1" customHeight="1" spans="1:24">
      <c r="A211" s="94">
        <v>120</v>
      </c>
      <c r="B211" s="86" t="s">
        <v>436</v>
      </c>
      <c r="C211" s="93" t="s">
        <v>428</v>
      </c>
      <c r="D211" s="124">
        <v>4.35</v>
      </c>
      <c r="E211" s="114"/>
      <c r="F211" s="124">
        <v>4.35</v>
      </c>
      <c r="G211" s="94" t="s">
        <v>437</v>
      </c>
      <c r="H211" s="94" t="s">
        <v>73</v>
      </c>
      <c r="I211" s="94"/>
      <c r="J211" s="94"/>
      <c r="K211" s="112" t="s">
        <v>176</v>
      </c>
      <c r="L211" s="114"/>
      <c r="M211" s="94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</row>
    <row r="212" ht="19.05" hidden="1" customHeight="1" spans="1:24">
      <c r="A212" s="85">
        <v>121</v>
      </c>
      <c r="B212" s="86" t="s">
        <v>438</v>
      </c>
      <c r="C212" s="93" t="s">
        <v>428</v>
      </c>
      <c r="D212" s="124">
        <v>44.08</v>
      </c>
      <c r="E212" s="114"/>
      <c r="F212" s="124">
        <v>44.08</v>
      </c>
      <c r="G212" s="94" t="s">
        <v>439</v>
      </c>
      <c r="H212" s="94" t="s">
        <v>355</v>
      </c>
      <c r="I212" s="94"/>
      <c r="J212" s="94"/>
      <c r="K212" s="112" t="s">
        <v>176</v>
      </c>
      <c r="L212" s="114"/>
      <c r="M212" s="94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</row>
    <row r="213" s="51" customFormat="1" ht="19.5" hidden="1" customHeight="1" spans="1:24">
      <c r="A213" s="100"/>
      <c r="B213" s="96" t="s">
        <v>438</v>
      </c>
      <c r="C213" s="97" t="s">
        <v>428</v>
      </c>
      <c r="D213" s="136">
        <v>5</v>
      </c>
      <c r="E213" s="115"/>
      <c r="F213" s="136">
        <v>5</v>
      </c>
      <c r="G213" s="100" t="s">
        <v>440</v>
      </c>
      <c r="H213" s="100" t="s">
        <v>73</v>
      </c>
      <c r="I213" s="100"/>
      <c r="J213" s="100"/>
      <c r="K213" s="117"/>
      <c r="L213" s="115"/>
      <c r="M213" s="100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</row>
    <row r="214" s="51" customFormat="1" ht="19.5" hidden="1" customHeight="1" spans="1:24">
      <c r="A214" s="100"/>
      <c r="B214" s="96" t="s">
        <v>438</v>
      </c>
      <c r="C214" s="97" t="s">
        <v>428</v>
      </c>
      <c r="D214" s="136">
        <v>10</v>
      </c>
      <c r="E214" s="115"/>
      <c r="F214" s="136">
        <v>10</v>
      </c>
      <c r="G214" s="100" t="s">
        <v>441</v>
      </c>
      <c r="H214" s="100" t="s">
        <v>82</v>
      </c>
      <c r="I214" s="100"/>
      <c r="J214" s="100"/>
      <c r="K214" s="117"/>
      <c r="L214" s="115"/>
      <c r="M214" s="100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</row>
    <row r="215" s="51" customFormat="1" ht="19.5" hidden="1" customHeight="1" spans="1:24">
      <c r="A215" s="100"/>
      <c r="B215" s="96" t="s">
        <v>438</v>
      </c>
      <c r="C215" s="97" t="s">
        <v>428</v>
      </c>
      <c r="D215" s="136">
        <v>10</v>
      </c>
      <c r="E215" s="115"/>
      <c r="F215" s="136">
        <v>10</v>
      </c>
      <c r="G215" s="100" t="s">
        <v>441</v>
      </c>
      <c r="H215" s="100" t="s">
        <v>82</v>
      </c>
      <c r="I215" s="100"/>
      <c r="J215" s="100"/>
      <c r="K215" s="117"/>
      <c r="L215" s="115"/>
      <c r="M215" s="100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</row>
    <row r="216" s="51" customFormat="1" ht="19.5" hidden="1" customHeight="1" spans="1:24">
      <c r="A216" s="100"/>
      <c r="B216" s="96" t="s">
        <v>438</v>
      </c>
      <c r="C216" s="97" t="s">
        <v>428</v>
      </c>
      <c r="D216" s="136">
        <v>7.98</v>
      </c>
      <c r="E216" s="115"/>
      <c r="F216" s="136">
        <v>7.98</v>
      </c>
      <c r="G216" s="100" t="s">
        <v>338</v>
      </c>
      <c r="H216" s="100" t="s">
        <v>111</v>
      </c>
      <c r="I216" s="100"/>
      <c r="J216" s="100"/>
      <c r="K216" s="117"/>
      <c r="L216" s="115"/>
      <c r="M216" s="100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</row>
    <row r="217" s="51" customFormat="1" ht="19.5" hidden="1" customHeight="1" spans="1:24">
      <c r="A217" s="100"/>
      <c r="B217" s="96" t="s">
        <v>438</v>
      </c>
      <c r="C217" s="97" t="s">
        <v>428</v>
      </c>
      <c r="D217" s="136">
        <v>11.1</v>
      </c>
      <c r="E217" s="115"/>
      <c r="F217" s="136">
        <v>11.1</v>
      </c>
      <c r="G217" s="100" t="s">
        <v>203</v>
      </c>
      <c r="H217" s="100" t="s">
        <v>111</v>
      </c>
      <c r="I217" s="100"/>
      <c r="J217" s="100"/>
      <c r="K217" s="117"/>
      <c r="L217" s="115"/>
      <c r="M217" s="100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</row>
    <row r="218" ht="19.05" hidden="1" customHeight="1" spans="1:24">
      <c r="A218" s="89" t="s">
        <v>195</v>
      </c>
      <c r="B218" s="90" t="s">
        <v>442</v>
      </c>
      <c r="C218" s="85"/>
      <c r="D218" s="87"/>
      <c r="E218" s="87"/>
      <c r="F218" s="87"/>
      <c r="G218" s="94"/>
      <c r="H218" s="88"/>
      <c r="I218" s="85"/>
      <c r="J218" s="94"/>
      <c r="K218" s="112"/>
      <c r="L218" s="94"/>
      <c r="M218" s="113"/>
      <c r="N218" s="113"/>
      <c r="O218" s="94"/>
      <c r="P218" s="113"/>
      <c r="Q218" s="113"/>
      <c r="R218" s="113"/>
      <c r="S218" s="113"/>
      <c r="T218" s="113"/>
      <c r="U218" s="113"/>
      <c r="V218" s="113"/>
      <c r="W218" s="113"/>
      <c r="X218" s="113"/>
    </row>
    <row r="219" ht="29.4" hidden="1" customHeight="1" spans="1:24">
      <c r="A219" s="85">
        <v>122</v>
      </c>
      <c r="B219" s="86" t="s">
        <v>443</v>
      </c>
      <c r="C219" s="85" t="s">
        <v>89</v>
      </c>
      <c r="D219" s="87">
        <f>F219</f>
        <v>3.62</v>
      </c>
      <c r="E219" s="87"/>
      <c r="F219" s="87">
        <v>3.62</v>
      </c>
      <c r="G219" s="94" t="s">
        <v>55</v>
      </c>
      <c r="H219" s="94" t="s">
        <v>79</v>
      </c>
      <c r="I219" s="85"/>
      <c r="J219" s="94"/>
      <c r="K219" s="112" t="s">
        <v>83</v>
      </c>
      <c r="L219" s="94" t="s">
        <v>112</v>
      </c>
      <c r="M219" s="113"/>
      <c r="N219" s="113"/>
      <c r="O219" s="94"/>
      <c r="P219" s="113"/>
      <c r="Q219" s="113"/>
      <c r="R219" s="113"/>
      <c r="S219" s="113"/>
      <c r="T219" s="113"/>
      <c r="U219" s="113"/>
      <c r="V219" s="113"/>
      <c r="W219" s="113"/>
      <c r="X219" s="113"/>
    </row>
    <row r="220" ht="30" hidden="1" customHeight="1" spans="1:24">
      <c r="A220" s="85">
        <v>123</v>
      </c>
      <c r="B220" s="86" t="s">
        <v>444</v>
      </c>
      <c r="C220" s="85" t="s">
        <v>89</v>
      </c>
      <c r="D220" s="87">
        <v>14.37</v>
      </c>
      <c r="E220" s="87"/>
      <c r="F220" s="87">
        <v>14.37</v>
      </c>
      <c r="G220" s="94" t="s">
        <v>445</v>
      </c>
      <c r="H220" s="94" t="s">
        <v>79</v>
      </c>
      <c r="I220" s="85"/>
      <c r="J220" s="94"/>
      <c r="K220" s="112" t="s">
        <v>83</v>
      </c>
      <c r="L220" s="94" t="s">
        <v>112</v>
      </c>
      <c r="M220" s="113"/>
      <c r="N220" s="113"/>
      <c r="O220" s="94"/>
      <c r="P220" s="113"/>
      <c r="Q220" s="113"/>
      <c r="R220" s="113"/>
      <c r="S220" s="113"/>
      <c r="T220" s="113"/>
      <c r="U220" s="113"/>
      <c r="V220" s="113"/>
      <c r="W220" s="113"/>
      <c r="X220" s="113"/>
    </row>
    <row r="221" ht="30" hidden="1" customHeight="1" spans="1:24">
      <c r="A221" s="85">
        <v>124</v>
      </c>
      <c r="B221" s="86" t="s">
        <v>446</v>
      </c>
      <c r="C221" s="85" t="s">
        <v>89</v>
      </c>
      <c r="D221" s="87">
        <v>17.03</v>
      </c>
      <c r="E221" s="87"/>
      <c r="F221" s="87">
        <v>17.03</v>
      </c>
      <c r="G221" s="94" t="s">
        <v>447</v>
      </c>
      <c r="H221" s="88" t="s">
        <v>111</v>
      </c>
      <c r="I221" s="85"/>
      <c r="J221" s="94"/>
      <c r="K221" s="112" t="s">
        <v>83</v>
      </c>
      <c r="L221" s="94" t="s">
        <v>112</v>
      </c>
      <c r="M221" s="113"/>
      <c r="N221" s="113"/>
      <c r="O221" s="94"/>
      <c r="P221" s="113"/>
      <c r="Q221" s="113"/>
      <c r="R221" s="113"/>
      <c r="S221" s="113"/>
      <c r="T221" s="113"/>
      <c r="U221" s="113"/>
      <c r="V221" s="113"/>
      <c r="W221" s="113"/>
      <c r="X221" s="113"/>
    </row>
    <row r="222" ht="30" hidden="1" customHeight="1" spans="1:24">
      <c r="A222" s="85">
        <v>125</v>
      </c>
      <c r="B222" s="86" t="s">
        <v>448</v>
      </c>
      <c r="C222" s="85" t="s">
        <v>89</v>
      </c>
      <c r="D222" s="87">
        <v>4.28</v>
      </c>
      <c r="E222" s="87"/>
      <c r="F222" s="87">
        <v>4.28</v>
      </c>
      <c r="G222" s="94" t="s">
        <v>449</v>
      </c>
      <c r="H222" s="94" t="s">
        <v>117</v>
      </c>
      <c r="I222" s="85"/>
      <c r="J222" s="94"/>
      <c r="K222" s="112" t="s">
        <v>83</v>
      </c>
      <c r="L222" s="94" t="s">
        <v>112</v>
      </c>
      <c r="M222" s="113"/>
      <c r="N222" s="113"/>
      <c r="O222" s="94"/>
      <c r="P222" s="113"/>
      <c r="Q222" s="113"/>
      <c r="R222" s="113"/>
      <c r="S222" s="113"/>
      <c r="T222" s="113"/>
      <c r="U222" s="113"/>
      <c r="V222" s="113"/>
      <c r="W222" s="113"/>
      <c r="X222" s="113"/>
    </row>
    <row r="223" ht="30" hidden="1" customHeight="1" spans="1:24">
      <c r="A223" s="85">
        <v>126</v>
      </c>
      <c r="B223" s="86" t="s">
        <v>450</v>
      </c>
      <c r="C223" s="85" t="s">
        <v>89</v>
      </c>
      <c r="D223" s="87">
        <v>14.02</v>
      </c>
      <c r="E223" s="87"/>
      <c r="F223" s="87">
        <v>14.02</v>
      </c>
      <c r="G223" s="94" t="s">
        <v>451</v>
      </c>
      <c r="H223" s="88" t="s">
        <v>82</v>
      </c>
      <c r="I223" s="85"/>
      <c r="J223" s="94"/>
      <c r="K223" s="112" t="s">
        <v>83</v>
      </c>
      <c r="L223" s="94" t="s">
        <v>112</v>
      </c>
      <c r="M223" s="113"/>
      <c r="N223" s="113"/>
      <c r="O223" s="94"/>
      <c r="P223" s="113"/>
      <c r="Q223" s="113"/>
      <c r="R223" s="113"/>
      <c r="S223" s="113"/>
      <c r="T223" s="113"/>
      <c r="U223" s="113"/>
      <c r="V223" s="113"/>
      <c r="W223" s="113"/>
      <c r="X223" s="113"/>
    </row>
    <row r="224" ht="19.05" customHeight="1" spans="1:24">
      <c r="A224" s="89" t="s">
        <v>195</v>
      </c>
      <c r="B224" s="90" t="s">
        <v>130</v>
      </c>
      <c r="C224" s="85"/>
      <c r="D224" s="87"/>
      <c r="E224" s="87"/>
      <c r="F224" s="87"/>
      <c r="G224" s="94"/>
      <c r="H224" s="94"/>
      <c r="I224" s="85"/>
      <c r="J224" s="94"/>
      <c r="K224" s="112"/>
      <c r="L224" s="94"/>
      <c r="M224" s="113"/>
      <c r="N224" s="113"/>
      <c r="O224" s="94"/>
      <c r="P224" s="113"/>
      <c r="Q224" s="113"/>
      <c r="R224" s="113"/>
      <c r="S224" s="113"/>
      <c r="T224" s="113"/>
      <c r="U224" s="113"/>
      <c r="V224" s="113"/>
      <c r="W224" s="113"/>
      <c r="X224" s="113"/>
    </row>
    <row r="225" ht="19.05" customHeight="1" spans="1:24">
      <c r="A225" s="85">
        <v>127</v>
      </c>
      <c r="B225" s="86" t="s">
        <v>452</v>
      </c>
      <c r="C225" s="85" t="s">
        <v>131</v>
      </c>
      <c r="D225" s="87">
        <f>E225+F225</f>
        <v>13.15</v>
      </c>
      <c r="E225" s="87"/>
      <c r="F225" s="87">
        <f>12.47+0.68</f>
        <v>13.15</v>
      </c>
      <c r="G225" s="94" t="s">
        <v>453</v>
      </c>
      <c r="H225" s="88" t="s">
        <v>76</v>
      </c>
      <c r="I225" s="85"/>
      <c r="J225" s="94"/>
      <c r="K225" s="112" t="s">
        <v>83</v>
      </c>
      <c r="L225" s="94" t="s">
        <v>112</v>
      </c>
      <c r="M225" s="113"/>
      <c r="N225" s="113"/>
      <c r="O225" s="94"/>
      <c r="P225" s="113"/>
      <c r="Q225" s="113"/>
      <c r="R225" s="113"/>
      <c r="S225" s="113"/>
      <c r="T225" s="113"/>
      <c r="U225" s="113"/>
      <c r="V225" s="113"/>
      <c r="W225" s="113"/>
      <c r="X225" s="113"/>
    </row>
    <row r="226" ht="19.05" customHeight="1" spans="1:24">
      <c r="A226" s="85">
        <v>128</v>
      </c>
      <c r="B226" s="86" t="s">
        <v>454</v>
      </c>
      <c r="C226" s="85" t="s">
        <v>131</v>
      </c>
      <c r="D226" s="87">
        <v>0.66</v>
      </c>
      <c r="E226" s="87"/>
      <c r="F226" s="87">
        <v>0.66</v>
      </c>
      <c r="G226" s="94" t="s">
        <v>190</v>
      </c>
      <c r="H226" s="88" t="s">
        <v>76</v>
      </c>
      <c r="I226" s="85">
        <v>31</v>
      </c>
      <c r="J226" s="94">
        <v>999</v>
      </c>
      <c r="K226" s="112" t="s">
        <v>83</v>
      </c>
      <c r="L226" s="94" t="s">
        <v>66</v>
      </c>
      <c r="M226" s="113"/>
      <c r="N226" s="113"/>
      <c r="O226" s="94"/>
      <c r="P226" s="113"/>
      <c r="Q226" s="113"/>
      <c r="R226" s="113"/>
      <c r="S226" s="113"/>
      <c r="T226" s="113"/>
      <c r="U226" s="113"/>
      <c r="V226" s="113"/>
      <c r="W226" s="113"/>
      <c r="X226" s="113"/>
    </row>
    <row r="227" ht="30" hidden="1" customHeight="1" spans="1:24">
      <c r="A227" s="85">
        <v>129</v>
      </c>
      <c r="B227" s="86" t="s">
        <v>455</v>
      </c>
      <c r="C227" s="85" t="s">
        <v>131</v>
      </c>
      <c r="D227" s="87">
        <v>9.8</v>
      </c>
      <c r="E227" s="87"/>
      <c r="F227" s="87">
        <v>9.8</v>
      </c>
      <c r="G227" s="94" t="s">
        <v>159</v>
      </c>
      <c r="H227" s="94" t="s">
        <v>73</v>
      </c>
      <c r="I227" s="85">
        <v>16</v>
      </c>
      <c r="J227" s="94"/>
      <c r="K227" s="112" t="s">
        <v>456</v>
      </c>
      <c r="L227" s="94" t="s">
        <v>66</v>
      </c>
      <c r="M227" s="113"/>
      <c r="N227" s="113"/>
      <c r="O227" s="94"/>
      <c r="P227" s="113"/>
      <c r="Q227" s="113"/>
      <c r="R227" s="113"/>
      <c r="S227" s="113"/>
      <c r="T227" s="113"/>
      <c r="U227" s="113"/>
      <c r="V227" s="113"/>
      <c r="W227" s="113"/>
      <c r="X227" s="113"/>
    </row>
    <row r="228" ht="84" hidden="1" spans="1:24">
      <c r="A228" s="85">
        <v>130</v>
      </c>
      <c r="B228" s="86" t="s">
        <v>457</v>
      </c>
      <c r="C228" s="85" t="s">
        <v>458</v>
      </c>
      <c r="D228" s="87">
        <v>75.44</v>
      </c>
      <c r="E228" s="87"/>
      <c r="F228" s="87">
        <v>75.44</v>
      </c>
      <c r="G228" s="94" t="s">
        <v>459</v>
      </c>
      <c r="H228" s="94" t="s">
        <v>105</v>
      </c>
      <c r="I228" s="94"/>
      <c r="J228" s="94"/>
      <c r="K228" s="112" t="s">
        <v>460</v>
      </c>
      <c r="L228" s="94" t="s">
        <v>66</v>
      </c>
      <c r="M228" s="113"/>
      <c r="N228" s="113"/>
      <c r="O228" s="94"/>
      <c r="P228" s="113"/>
      <c r="Q228" s="113"/>
      <c r="R228" s="113"/>
      <c r="S228" s="113"/>
      <c r="T228" s="113"/>
      <c r="U228" s="113"/>
      <c r="V228" s="113"/>
      <c r="W228" s="113"/>
      <c r="X228" s="113"/>
    </row>
    <row r="229" ht="19.05" customHeight="1" spans="1:24">
      <c r="A229" s="85">
        <v>131</v>
      </c>
      <c r="B229" s="86" t="s">
        <v>461</v>
      </c>
      <c r="C229" s="85" t="s">
        <v>131</v>
      </c>
      <c r="D229" s="87">
        <v>0.07</v>
      </c>
      <c r="E229" s="87"/>
      <c r="F229" s="87">
        <v>0.07</v>
      </c>
      <c r="G229" s="94" t="s">
        <v>270</v>
      </c>
      <c r="H229" s="88" t="s">
        <v>76</v>
      </c>
      <c r="I229" s="85"/>
      <c r="J229" s="94"/>
      <c r="K229" s="112" t="s">
        <v>462</v>
      </c>
      <c r="L229" s="94" t="s">
        <v>112</v>
      </c>
      <c r="M229" s="113"/>
      <c r="N229" s="113"/>
      <c r="O229" s="94"/>
      <c r="P229" s="113"/>
      <c r="Q229" s="113"/>
      <c r="R229" s="113"/>
      <c r="S229" s="113"/>
      <c r="T229" s="113"/>
      <c r="U229" s="113"/>
      <c r="V229" s="113"/>
      <c r="W229" s="113"/>
      <c r="X229" s="113"/>
    </row>
    <row r="230" ht="30" hidden="1" customHeight="1" spans="1:24">
      <c r="A230" s="85">
        <v>132</v>
      </c>
      <c r="B230" s="86" t="s">
        <v>463</v>
      </c>
      <c r="C230" s="85" t="s">
        <v>131</v>
      </c>
      <c r="D230" s="87">
        <v>42.58</v>
      </c>
      <c r="E230" s="87"/>
      <c r="F230" s="87">
        <v>42.58</v>
      </c>
      <c r="G230" s="88" t="s">
        <v>464</v>
      </c>
      <c r="H230" s="88" t="s">
        <v>56</v>
      </c>
      <c r="I230" s="85"/>
      <c r="J230" s="94"/>
      <c r="K230" s="112" t="s">
        <v>83</v>
      </c>
      <c r="L230" s="94" t="s">
        <v>112</v>
      </c>
      <c r="M230" s="113"/>
      <c r="N230" s="113"/>
      <c r="O230" s="94"/>
      <c r="P230" s="113"/>
      <c r="Q230" s="113"/>
      <c r="R230" s="113"/>
      <c r="S230" s="113"/>
      <c r="T230" s="113"/>
      <c r="U230" s="113"/>
      <c r="V230" s="113"/>
      <c r="W230" s="113"/>
      <c r="X230" s="113"/>
    </row>
    <row r="231" ht="30" hidden="1" customHeight="1" spans="1:24">
      <c r="A231" s="85">
        <v>133</v>
      </c>
      <c r="B231" s="86" t="s">
        <v>465</v>
      </c>
      <c r="C231" s="85" t="s">
        <v>131</v>
      </c>
      <c r="D231" s="87">
        <v>36.45</v>
      </c>
      <c r="E231" s="87"/>
      <c r="F231" s="87">
        <v>36.45</v>
      </c>
      <c r="G231" s="94" t="s">
        <v>466</v>
      </c>
      <c r="H231" s="94" t="s">
        <v>73</v>
      </c>
      <c r="I231" s="85"/>
      <c r="J231" s="94"/>
      <c r="K231" s="112" t="s">
        <v>83</v>
      </c>
      <c r="L231" s="94" t="s">
        <v>112</v>
      </c>
      <c r="M231" s="113"/>
      <c r="N231" s="113"/>
      <c r="O231" s="94"/>
      <c r="P231" s="113"/>
      <c r="Q231" s="113"/>
      <c r="R231" s="113"/>
      <c r="S231" s="113"/>
      <c r="T231" s="113"/>
      <c r="U231" s="113"/>
      <c r="V231" s="113"/>
      <c r="W231" s="113"/>
      <c r="X231" s="113"/>
    </row>
    <row r="232" ht="39.9" hidden="1" customHeight="1" spans="1:24">
      <c r="A232" s="85">
        <v>134</v>
      </c>
      <c r="B232" s="86" t="s">
        <v>467</v>
      </c>
      <c r="C232" s="85" t="s">
        <v>131</v>
      </c>
      <c r="D232" s="87">
        <v>34.97</v>
      </c>
      <c r="E232" s="87"/>
      <c r="F232" s="87">
        <v>34.97</v>
      </c>
      <c r="G232" s="94" t="s">
        <v>468</v>
      </c>
      <c r="H232" s="128" t="s">
        <v>168</v>
      </c>
      <c r="I232" s="85"/>
      <c r="J232" s="94"/>
      <c r="K232" s="112" t="s">
        <v>83</v>
      </c>
      <c r="L232" s="94" t="s">
        <v>112</v>
      </c>
      <c r="M232" s="113"/>
      <c r="N232" s="113"/>
      <c r="O232" s="94"/>
      <c r="P232" s="113"/>
      <c r="Q232" s="113"/>
      <c r="R232" s="113"/>
      <c r="S232" s="113"/>
      <c r="T232" s="113"/>
      <c r="U232" s="113"/>
      <c r="V232" s="113"/>
      <c r="W232" s="113"/>
      <c r="X232" s="113"/>
    </row>
    <row r="233" ht="40.2" customHeight="1" spans="1:24">
      <c r="A233" s="85">
        <v>135</v>
      </c>
      <c r="B233" s="86" t="s">
        <v>469</v>
      </c>
      <c r="C233" s="85" t="s">
        <v>131</v>
      </c>
      <c r="D233" s="87">
        <v>26.54</v>
      </c>
      <c r="E233" s="87"/>
      <c r="F233" s="87">
        <v>26.54</v>
      </c>
      <c r="G233" s="94" t="s">
        <v>470</v>
      </c>
      <c r="H233" s="88" t="s">
        <v>76</v>
      </c>
      <c r="I233" s="85"/>
      <c r="J233" s="94"/>
      <c r="K233" s="112" t="s">
        <v>83</v>
      </c>
      <c r="L233" s="94" t="s">
        <v>112</v>
      </c>
      <c r="M233" s="113"/>
      <c r="N233" s="113"/>
      <c r="O233" s="94"/>
      <c r="P233" s="113"/>
      <c r="Q233" s="113"/>
      <c r="R233" s="113"/>
      <c r="S233" s="113"/>
      <c r="T233" s="113"/>
      <c r="U233" s="113"/>
      <c r="V233" s="113"/>
      <c r="W233" s="113"/>
      <c r="X233" s="113"/>
    </row>
    <row r="234" ht="39.9" hidden="1" customHeight="1" spans="1:24">
      <c r="A234" s="85">
        <v>136</v>
      </c>
      <c r="B234" s="86" t="s">
        <v>471</v>
      </c>
      <c r="C234" s="85" t="s">
        <v>131</v>
      </c>
      <c r="D234" s="87">
        <v>43.3</v>
      </c>
      <c r="E234" s="87"/>
      <c r="F234" s="87">
        <v>43.3</v>
      </c>
      <c r="G234" s="94" t="s">
        <v>472</v>
      </c>
      <c r="H234" s="94" t="s">
        <v>70</v>
      </c>
      <c r="I234" s="85"/>
      <c r="J234" s="94"/>
      <c r="K234" s="112" t="s">
        <v>83</v>
      </c>
      <c r="L234" s="94" t="s">
        <v>112</v>
      </c>
      <c r="M234" s="113"/>
      <c r="N234" s="113"/>
      <c r="O234" s="94"/>
      <c r="P234" s="113"/>
      <c r="Q234" s="113"/>
      <c r="R234" s="113"/>
      <c r="S234" s="113"/>
      <c r="T234" s="113"/>
      <c r="U234" s="113"/>
      <c r="V234" s="113"/>
      <c r="W234" s="113"/>
      <c r="X234" s="113"/>
    </row>
    <row r="235" ht="30" hidden="1" customHeight="1" spans="1:24">
      <c r="A235" s="85">
        <v>137</v>
      </c>
      <c r="B235" s="86" t="s">
        <v>473</v>
      </c>
      <c r="C235" s="85" t="s">
        <v>131</v>
      </c>
      <c r="D235" s="87">
        <v>39.88</v>
      </c>
      <c r="E235" s="87"/>
      <c r="F235" s="87">
        <v>39.88</v>
      </c>
      <c r="G235" s="94" t="s">
        <v>474</v>
      </c>
      <c r="H235" s="94" t="s">
        <v>105</v>
      </c>
      <c r="I235" s="85"/>
      <c r="J235" s="94"/>
      <c r="K235" s="112" t="s">
        <v>83</v>
      </c>
      <c r="L235" s="94" t="s">
        <v>112</v>
      </c>
      <c r="M235" s="113"/>
      <c r="N235" s="113"/>
      <c r="O235" s="94"/>
      <c r="P235" s="113"/>
      <c r="Q235" s="113"/>
      <c r="R235" s="113"/>
      <c r="S235" s="113"/>
      <c r="T235" s="113"/>
      <c r="U235" s="113"/>
      <c r="V235" s="113"/>
      <c r="W235" s="113"/>
      <c r="X235" s="113"/>
    </row>
    <row r="236" ht="24" spans="1:24">
      <c r="A236" s="85">
        <v>138</v>
      </c>
      <c r="B236" s="86" t="s">
        <v>475</v>
      </c>
      <c r="C236" s="85" t="s">
        <v>131</v>
      </c>
      <c r="D236" s="87">
        <v>50</v>
      </c>
      <c r="E236" s="87"/>
      <c r="F236" s="87">
        <v>50</v>
      </c>
      <c r="G236" s="94" t="s">
        <v>476</v>
      </c>
      <c r="H236" s="94" t="s">
        <v>477</v>
      </c>
      <c r="I236" s="85"/>
      <c r="J236" s="94"/>
      <c r="K236" s="112" t="s">
        <v>462</v>
      </c>
      <c r="L236" s="94" t="s">
        <v>112</v>
      </c>
      <c r="M236" s="113"/>
      <c r="N236" s="113"/>
      <c r="O236" s="94"/>
      <c r="P236" s="116"/>
      <c r="Q236" s="116"/>
      <c r="R236" s="113"/>
      <c r="S236" s="113"/>
      <c r="T236" s="113"/>
      <c r="U236" s="113"/>
      <c r="V236" s="113"/>
      <c r="W236" s="113"/>
      <c r="X236" s="113"/>
    </row>
    <row r="237" s="51" customFormat="1" ht="29.55" hidden="1" customHeight="1" spans="1:24">
      <c r="A237" s="95"/>
      <c r="B237" s="96" t="s">
        <v>189</v>
      </c>
      <c r="C237" s="95" t="s">
        <v>131</v>
      </c>
      <c r="D237" s="98">
        <v>8</v>
      </c>
      <c r="E237" s="98"/>
      <c r="F237" s="98">
        <v>8</v>
      </c>
      <c r="G237" s="100" t="s">
        <v>478</v>
      </c>
      <c r="H237" s="100" t="s">
        <v>56</v>
      </c>
      <c r="I237" s="95"/>
      <c r="J237" s="100"/>
      <c r="K237" s="117"/>
      <c r="L237" s="100"/>
      <c r="M237" s="116"/>
      <c r="N237" s="116"/>
      <c r="O237" s="100"/>
      <c r="P237" s="116"/>
      <c r="Q237" s="116"/>
      <c r="R237" s="116"/>
      <c r="S237" s="116"/>
      <c r="T237" s="116"/>
      <c r="U237" s="116"/>
      <c r="V237" s="116"/>
      <c r="W237" s="116"/>
      <c r="X237" s="116"/>
    </row>
    <row r="238" s="51" customFormat="1" ht="29.55" hidden="1" customHeight="1" spans="1:24">
      <c r="A238" s="95"/>
      <c r="B238" s="96" t="s">
        <v>71</v>
      </c>
      <c r="C238" s="95" t="s">
        <v>131</v>
      </c>
      <c r="D238" s="98">
        <v>8.5</v>
      </c>
      <c r="E238" s="98"/>
      <c r="F238" s="98">
        <v>8.5</v>
      </c>
      <c r="G238" s="100" t="s">
        <v>479</v>
      </c>
      <c r="H238" s="100" t="s">
        <v>73</v>
      </c>
      <c r="I238" s="95"/>
      <c r="J238" s="100"/>
      <c r="K238" s="117"/>
      <c r="L238" s="100"/>
      <c r="M238" s="116"/>
      <c r="N238" s="116"/>
      <c r="O238" s="100"/>
      <c r="P238" s="116"/>
      <c r="Q238" s="116"/>
      <c r="R238" s="116"/>
      <c r="S238" s="116"/>
      <c r="T238" s="116"/>
      <c r="U238" s="116"/>
      <c r="V238" s="116"/>
      <c r="W238" s="116"/>
      <c r="X238" s="116"/>
    </row>
    <row r="239" s="51" customFormat="1" ht="29.55" hidden="1" customHeight="1" spans="1:24">
      <c r="A239" s="95"/>
      <c r="B239" s="96" t="s">
        <v>166</v>
      </c>
      <c r="C239" s="95" t="s">
        <v>131</v>
      </c>
      <c r="D239" s="98">
        <v>8.5</v>
      </c>
      <c r="E239" s="98"/>
      <c r="F239" s="98">
        <v>8.5</v>
      </c>
      <c r="G239" s="100" t="s">
        <v>480</v>
      </c>
      <c r="H239" s="100" t="s">
        <v>168</v>
      </c>
      <c r="I239" s="95"/>
      <c r="J239" s="100"/>
      <c r="K239" s="117"/>
      <c r="L239" s="100"/>
      <c r="M239" s="116"/>
      <c r="N239" s="116"/>
      <c r="O239" s="100"/>
      <c r="P239" s="116"/>
      <c r="Q239" s="116"/>
      <c r="R239" s="116"/>
      <c r="S239" s="116"/>
      <c r="T239" s="116"/>
      <c r="U239" s="116"/>
      <c r="V239" s="116"/>
      <c r="W239" s="116"/>
      <c r="X239" s="116"/>
    </row>
    <row r="240" s="51" customFormat="1" ht="24" spans="1:24">
      <c r="A240" s="95"/>
      <c r="B240" s="96" t="s">
        <v>74</v>
      </c>
      <c r="C240" s="95" t="s">
        <v>131</v>
      </c>
      <c r="D240" s="98">
        <v>8.5</v>
      </c>
      <c r="E240" s="98"/>
      <c r="F240" s="98">
        <v>8.5</v>
      </c>
      <c r="G240" s="100" t="s">
        <v>481</v>
      </c>
      <c r="H240" s="100" t="s">
        <v>76</v>
      </c>
      <c r="I240" s="95"/>
      <c r="J240" s="100"/>
      <c r="K240" s="117"/>
      <c r="L240" s="100"/>
      <c r="M240" s="116"/>
      <c r="N240" s="116"/>
      <c r="O240" s="100"/>
      <c r="P240" s="116"/>
      <c r="Q240" s="116"/>
      <c r="R240" s="116"/>
      <c r="S240" s="116"/>
      <c r="T240" s="116"/>
      <c r="U240" s="116"/>
      <c r="V240" s="116"/>
      <c r="W240" s="116"/>
      <c r="X240" s="116"/>
    </row>
    <row r="241" s="51" customFormat="1" ht="29.55" hidden="1" customHeight="1" spans="1:24">
      <c r="A241" s="95"/>
      <c r="B241" s="96" t="s">
        <v>68</v>
      </c>
      <c r="C241" s="95" t="s">
        <v>131</v>
      </c>
      <c r="D241" s="98">
        <v>8.5</v>
      </c>
      <c r="E241" s="98"/>
      <c r="F241" s="98">
        <v>8.5</v>
      </c>
      <c r="G241" s="100" t="s">
        <v>482</v>
      </c>
      <c r="H241" s="100" t="s">
        <v>70</v>
      </c>
      <c r="I241" s="95"/>
      <c r="J241" s="100"/>
      <c r="K241" s="117"/>
      <c r="L241" s="100"/>
      <c r="M241" s="116"/>
      <c r="N241" s="116"/>
      <c r="O241" s="100"/>
      <c r="P241" s="116"/>
      <c r="Q241" s="116"/>
      <c r="R241" s="116"/>
      <c r="S241" s="116"/>
      <c r="T241" s="116"/>
      <c r="U241" s="116"/>
      <c r="V241" s="116"/>
      <c r="W241" s="116"/>
      <c r="X241" s="116"/>
    </row>
    <row r="242" s="51" customFormat="1" ht="29.55" hidden="1" customHeight="1" spans="1:24">
      <c r="A242" s="95"/>
      <c r="B242" s="96" t="s">
        <v>103</v>
      </c>
      <c r="C242" s="95" t="s">
        <v>131</v>
      </c>
      <c r="D242" s="98">
        <v>8</v>
      </c>
      <c r="E242" s="98"/>
      <c r="F242" s="98">
        <v>8</v>
      </c>
      <c r="G242" s="100" t="s">
        <v>483</v>
      </c>
      <c r="H242" s="100" t="s">
        <v>105</v>
      </c>
      <c r="I242" s="95"/>
      <c r="J242" s="100"/>
      <c r="K242" s="117"/>
      <c r="L242" s="100"/>
      <c r="M242" s="116"/>
      <c r="N242" s="116"/>
      <c r="O242" s="100"/>
      <c r="P242" s="113"/>
      <c r="Q242" s="113"/>
      <c r="R242" s="116"/>
      <c r="S242" s="116"/>
      <c r="T242" s="116"/>
      <c r="U242" s="116"/>
      <c r="V242" s="116"/>
      <c r="W242" s="116"/>
      <c r="X242" s="116"/>
    </row>
    <row r="243" ht="19.05" hidden="1" customHeight="1" spans="1:24">
      <c r="A243" s="89" t="s">
        <v>195</v>
      </c>
      <c r="B243" s="90" t="s">
        <v>484</v>
      </c>
      <c r="C243" s="85"/>
      <c r="D243" s="87"/>
      <c r="E243" s="87"/>
      <c r="F243" s="87"/>
      <c r="G243" s="88"/>
      <c r="H243" s="88"/>
      <c r="I243" s="85"/>
      <c r="J243" s="94"/>
      <c r="K243" s="112"/>
      <c r="L243" s="94"/>
      <c r="M243" s="113"/>
      <c r="N243" s="113"/>
      <c r="O243" s="94"/>
      <c r="P243" s="113"/>
      <c r="Q243" s="113"/>
      <c r="R243" s="113"/>
      <c r="S243" s="113"/>
      <c r="T243" s="113"/>
      <c r="U243" s="113"/>
      <c r="V243" s="113"/>
      <c r="W243" s="113"/>
      <c r="X243" s="113"/>
    </row>
    <row r="244" ht="30" hidden="1" customHeight="1" spans="1:24">
      <c r="A244" s="85">
        <v>139</v>
      </c>
      <c r="B244" s="86" t="s">
        <v>485</v>
      </c>
      <c r="C244" s="85" t="s">
        <v>486</v>
      </c>
      <c r="D244" s="87">
        <f>E244+F244</f>
        <v>3</v>
      </c>
      <c r="E244" s="87"/>
      <c r="F244" s="127">
        <v>3</v>
      </c>
      <c r="G244" s="128" t="s">
        <v>487</v>
      </c>
      <c r="H244" s="88" t="s">
        <v>82</v>
      </c>
      <c r="I244" s="85">
        <v>20</v>
      </c>
      <c r="J244" s="94"/>
      <c r="K244" s="112" t="s">
        <v>83</v>
      </c>
      <c r="L244" s="94" t="s">
        <v>112</v>
      </c>
      <c r="M244" s="113"/>
      <c r="N244" s="113"/>
      <c r="O244" s="94"/>
      <c r="P244" s="113"/>
      <c r="Q244" s="113"/>
      <c r="R244" s="113"/>
      <c r="S244" s="113"/>
      <c r="T244" s="113"/>
      <c r="U244" s="113"/>
      <c r="V244" s="113"/>
      <c r="W244" s="113"/>
      <c r="X244" s="113"/>
    </row>
    <row r="245" ht="30" hidden="1" customHeight="1" spans="1:24">
      <c r="A245" s="85">
        <v>140</v>
      </c>
      <c r="B245" s="86" t="s">
        <v>488</v>
      </c>
      <c r="C245" s="85" t="s">
        <v>486</v>
      </c>
      <c r="D245" s="87">
        <f>E245+F245</f>
        <v>2.5</v>
      </c>
      <c r="E245" s="87"/>
      <c r="F245" s="87">
        <v>2.5</v>
      </c>
      <c r="G245" s="94" t="s">
        <v>159</v>
      </c>
      <c r="H245" s="94" t="s">
        <v>73</v>
      </c>
      <c r="I245" s="85"/>
      <c r="J245" s="94"/>
      <c r="K245" s="112" t="s">
        <v>83</v>
      </c>
      <c r="L245" s="94" t="s">
        <v>112</v>
      </c>
      <c r="M245" s="113">
        <v>2017</v>
      </c>
      <c r="N245" s="113"/>
      <c r="O245" s="94"/>
      <c r="P245" s="113"/>
      <c r="Q245" s="113"/>
      <c r="R245" s="113"/>
      <c r="S245" s="113"/>
      <c r="T245" s="113"/>
      <c r="U245" s="113"/>
      <c r="V245" s="113"/>
      <c r="W245" s="113"/>
      <c r="X245" s="113"/>
    </row>
    <row r="246" ht="36" hidden="1" spans="1:24">
      <c r="A246" s="85">
        <v>141</v>
      </c>
      <c r="B246" s="86" t="s">
        <v>489</v>
      </c>
      <c r="C246" s="85" t="s">
        <v>486</v>
      </c>
      <c r="D246" s="87">
        <v>0.96</v>
      </c>
      <c r="E246" s="87"/>
      <c r="F246" s="87">
        <v>0.96</v>
      </c>
      <c r="G246" s="94" t="s">
        <v>190</v>
      </c>
      <c r="H246" s="94" t="s">
        <v>297</v>
      </c>
      <c r="I246" s="85">
        <v>24</v>
      </c>
      <c r="J246" s="94">
        <v>255</v>
      </c>
      <c r="K246" s="112" t="s">
        <v>490</v>
      </c>
      <c r="L246" s="94" t="s">
        <v>66</v>
      </c>
      <c r="M246" s="113"/>
      <c r="N246" s="113"/>
      <c r="O246" s="94"/>
      <c r="P246" s="113"/>
      <c r="Q246" s="113"/>
      <c r="R246" s="113"/>
      <c r="S246" s="113"/>
      <c r="T246" s="113"/>
      <c r="U246" s="113"/>
      <c r="V246" s="113"/>
      <c r="W246" s="113"/>
      <c r="X246" s="113"/>
    </row>
    <row r="247" ht="36" hidden="1" spans="1:24">
      <c r="A247" s="85">
        <v>142</v>
      </c>
      <c r="B247" s="86" t="s">
        <v>491</v>
      </c>
      <c r="C247" s="85" t="s">
        <v>492</v>
      </c>
      <c r="D247" s="87">
        <v>1.53</v>
      </c>
      <c r="E247" s="87"/>
      <c r="F247" s="87">
        <v>1.53</v>
      </c>
      <c r="G247" s="94" t="s">
        <v>190</v>
      </c>
      <c r="H247" s="94" t="s">
        <v>297</v>
      </c>
      <c r="I247" s="85">
        <v>23</v>
      </c>
      <c r="J247" s="94" t="s">
        <v>493</v>
      </c>
      <c r="K247" s="112" t="s">
        <v>211</v>
      </c>
      <c r="L247" s="94" t="s">
        <v>66</v>
      </c>
      <c r="M247" s="113"/>
      <c r="N247" s="113"/>
      <c r="O247" s="94"/>
      <c r="P247" s="113"/>
      <c r="Q247" s="113"/>
      <c r="R247" s="113"/>
      <c r="S247" s="113"/>
      <c r="T247" s="113"/>
      <c r="U247" s="113"/>
      <c r="V247" s="113"/>
      <c r="W247" s="113"/>
      <c r="X247" s="113"/>
    </row>
    <row r="248" ht="30" hidden="1" customHeight="1" spans="1:24">
      <c r="A248" s="85">
        <v>143</v>
      </c>
      <c r="B248" s="86" t="s">
        <v>494</v>
      </c>
      <c r="C248" s="85" t="s">
        <v>486</v>
      </c>
      <c r="D248" s="87">
        <v>2.74</v>
      </c>
      <c r="E248" s="87"/>
      <c r="F248" s="87">
        <v>2.74</v>
      </c>
      <c r="G248" s="94" t="s">
        <v>159</v>
      </c>
      <c r="H248" s="94" t="s">
        <v>111</v>
      </c>
      <c r="I248" s="85" t="s">
        <v>495</v>
      </c>
      <c r="J248" s="94" t="s">
        <v>496</v>
      </c>
      <c r="K248" s="112" t="s">
        <v>497</v>
      </c>
      <c r="L248" s="94" t="s">
        <v>66</v>
      </c>
      <c r="M248" s="113"/>
      <c r="N248" s="113"/>
      <c r="O248" s="94"/>
      <c r="P248" s="113"/>
      <c r="Q248" s="113"/>
      <c r="R248" s="113"/>
      <c r="S248" s="113"/>
      <c r="T248" s="113"/>
      <c r="U248" s="113"/>
      <c r="V248" s="113"/>
      <c r="W248" s="113"/>
      <c r="X248" s="113"/>
    </row>
    <row r="249" ht="19.5" hidden="1" customHeight="1" spans="1:24">
      <c r="A249" s="85">
        <v>144</v>
      </c>
      <c r="B249" s="103" t="s">
        <v>498</v>
      </c>
      <c r="C249" s="85" t="s">
        <v>486</v>
      </c>
      <c r="D249" s="87">
        <v>5.68</v>
      </c>
      <c r="E249" s="87"/>
      <c r="F249" s="87">
        <v>5.68</v>
      </c>
      <c r="G249" s="88" t="s">
        <v>55</v>
      </c>
      <c r="H249" s="88" t="s">
        <v>297</v>
      </c>
      <c r="I249" s="85" t="s">
        <v>499</v>
      </c>
      <c r="J249" s="94"/>
      <c r="K249" s="112" t="s">
        <v>408</v>
      </c>
      <c r="L249" s="94"/>
      <c r="M249" s="94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</row>
    <row r="250" ht="19.05" customHeight="1" spans="1:24">
      <c r="A250" s="89" t="s">
        <v>195</v>
      </c>
      <c r="B250" s="90" t="s">
        <v>500</v>
      </c>
      <c r="C250" s="85"/>
      <c r="D250" s="87"/>
      <c r="E250" s="87"/>
      <c r="F250" s="87"/>
      <c r="G250" s="94"/>
      <c r="H250" s="94"/>
      <c r="I250" s="85"/>
      <c r="J250" s="94"/>
      <c r="K250" s="94"/>
      <c r="L250" s="94"/>
      <c r="M250" s="113"/>
      <c r="N250" s="113"/>
      <c r="O250" s="94"/>
      <c r="P250" s="113"/>
      <c r="Q250" s="113"/>
      <c r="R250" s="113"/>
      <c r="S250" s="113"/>
      <c r="T250" s="113"/>
      <c r="U250" s="113"/>
      <c r="V250" s="113"/>
      <c r="W250" s="113"/>
      <c r="X250" s="113"/>
    </row>
    <row r="251" ht="19.05" customHeight="1" spans="1:24">
      <c r="A251" s="85">
        <v>145</v>
      </c>
      <c r="B251" s="86" t="s">
        <v>501</v>
      </c>
      <c r="C251" s="85" t="s">
        <v>190</v>
      </c>
      <c r="D251" s="98">
        <f>+SUM(D252:D260)</f>
        <v>48</v>
      </c>
      <c r="E251" s="87"/>
      <c r="F251" s="98">
        <f>+SUM(F252:F260)</f>
        <v>48</v>
      </c>
      <c r="G251" s="100" t="s">
        <v>502</v>
      </c>
      <c r="H251" s="94" t="s">
        <v>355</v>
      </c>
      <c r="I251" s="85"/>
      <c r="J251" s="94"/>
      <c r="K251" s="112" t="s">
        <v>176</v>
      </c>
      <c r="L251" s="94" t="s">
        <v>58</v>
      </c>
      <c r="M251" s="113"/>
      <c r="N251" s="113"/>
      <c r="O251" s="94"/>
      <c r="P251" s="116"/>
      <c r="Q251" s="116"/>
      <c r="R251" s="113"/>
      <c r="S251" s="113"/>
      <c r="T251" s="113"/>
      <c r="U251" s="113"/>
      <c r="V251" s="113"/>
      <c r="W251" s="113"/>
      <c r="X251" s="113"/>
    </row>
    <row r="252" s="51" customFormat="1" ht="20.1" hidden="1" customHeight="1" spans="1:24">
      <c r="A252" s="95"/>
      <c r="B252" s="96" t="s">
        <v>501</v>
      </c>
      <c r="C252" s="95" t="s">
        <v>190</v>
      </c>
      <c r="D252" s="98">
        <v>4</v>
      </c>
      <c r="E252" s="98"/>
      <c r="F252" s="98">
        <v>4</v>
      </c>
      <c r="G252" s="100" t="s">
        <v>503</v>
      </c>
      <c r="H252" s="137" t="s">
        <v>105</v>
      </c>
      <c r="I252" s="95"/>
      <c r="J252" s="100"/>
      <c r="K252" s="100"/>
      <c r="L252" s="100"/>
      <c r="M252" s="116"/>
      <c r="N252" s="116"/>
      <c r="O252" s="100"/>
      <c r="P252" s="116"/>
      <c r="Q252" s="116"/>
      <c r="R252" s="116"/>
      <c r="S252" s="116"/>
      <c r="T252" s="116"/>
      <c r="U252" s="116"/>
      <c r="V252" s="116"/>
      <c r="W252" s="116"/>
      <c r="X252" s="116"/>
    </row>
    <row r="253" s="51" customFormat="1" ht="19.05" customHeight="1" spans="1:24">
      <c r="A253" s="95"/>
      <c r="B253" s="96" t="s">
        <v>501</v>
      </c>
      <c r="C253" s="95" t="s">
        <v>190</v>
      </c>
      <c r="D253" s="98">
        <v>8</v>
      </c>
      <c r="E253" s="98"/>
      <c r="F253" s="98">
        <v>8</v>
      </c>
      <c r="G253" s="100" t="s">
        <v>159</v>
      </c>
      <c r="H253" s="137" t="s">
        <v>76</v>
      </c>
      <c r="I253" s="95"/>
      <c r="J253" s="100"/>
      <c r="K253" s="100"/>
      <c r="L253" s="100"/>
      <c r="M253" s="116"/>
      <c r="N253" s="116"/>
      <c r="O253" s="100"/>
      <c r="P253" s="116"/>
      <c r="Q253" s="116"/>
      <c r="R253" s="116"/>
      <c r="S253" s="116"/>
      <c r="T253" s="116"/>
      <c r="U253" s="116"/>
      <c r="V253" s="116"/>
      <c r="W253" s="116"/>
      <c r="X253" s="116"/>
    </row>
    <row r="254" s="51" customFormat="1" ht="20.1" hidden="1" customHeight="1" spans="1:24">
      <c r="A254" s="95"/>
      <c r="B254" s="96" t="s">
        <v>501</v>
      </c>
      <c r="C254" s="95" t="s">
        <v>190</v>
      </c>
      <c r="D254" s="98">
        <v>6</v>
      </c>
      <c r="E254" s="98"/>
      <c r="F254" s="98">
        <v>6</v>
      </c>
      <c r="G254" s="100" t="s">
        <v>504</v>
      </c>
      <c r="H254" s="137" t="s">
        <v>168</v>
      </c>
      <c r="I254" s="95"/>
      <c r="J254" s="100"/>
      <c r="K254" s="100"/>
      <c r="L254" s="100"/>
      <c r="M254" s="116"/>
      <c r="N254" s="116"/>
      <c r="O254" s="100"/>
      <c r="P254" s="116"/>
      <c r="Q254" s="116"/>
      <c r="R254" s="116"/>
      <c r="S254" s="116"/>
      <c r="T254" s="116"/>
      <c r="U254" s="116"/>
      <c r="V254" s="116"/>
      <c r="W254" s="116"/>
      <c r="X254" s="116"/>
    </row>
    <row r="255" s="51" customFormat="1" ht="20.1" hidden="1" customHeight="1" spans="1:24">
      <c r="A255" s="95"/>
      <c r="B255" s="96" t="s">
        <v>501</v>
      </c>
      <c r="C255" s="95" t="s">
        <v>190</v>
      </c>
      <c r="D255" s="98">
        <v>4</v>
      </c>
      <c r="E255" s="98"/>
      <c r="F255" s="98">
        <v>4</v>
      </c>
      <c r="G255" s="100" t="s">
        <v>505</v>
      </c>
      <c r="H255" s="137" t="s">
        <v>70</v>
      </c>
      <c r="I255" s="95"/>
      <c r="J255" s="100"/>
      <c r="K255" s="100"/>
      <c r="L255" s="100"/>
      <c r="M255" s="116"/>
      <c r="N255" s="116"/>
      <c r="O255" s="100"/>
      <c r="P255" s="116"/>
      <c r="Q255" s="116"/>
      <c r="R255" s="116"/>
      <c r="S255" s="116"/>
      <c r="T255" s="116"/>
      <c r="U255" s="116"/>
      <c r="V255" s="116"/>
      <c r="W255" s="116"/>
      <c r="X255" s="116"/>
    </row>
    <row r="256" s="51" customFormat="1" ht="20.1" hidden="1" customHeight="1" spans="1:24">
      <c r="A256" s="95"/>
      <c r="B256" s="96" t="s">
        <v>501</v>
      </c>
      <c r="C256" s="95" t="s">
        <v>190</v>
      </c>
      <c r="D256" s="98">
        <v>8</v>
      </c>
      <c r="E256" s="98"/>
      <c r="F256" s="98">
        <v>8</v>
      </c>
      <c r="G256" s="100" t="s">
        <v>506</v>
      </c>
      <c r="H256" s="137" t="s">
        <v>73</v>
      </c>
      <c r="I256" s="95"/>
      <c r="J256" s="100"/>
      <c r="K256" s="100"/>
      <c r="L256" s="100"/>
      <c r="M256" s="116"/>
      <c r="N256" s="116"/>
      <c r="O256" s="100"/>
      <c r="P256" s="116"/>
      <c r="Q256" s="116"/>
      <c r="R256" s="116"/>
      <c r="S256" s="116"/>
      <c r="T256" s="116"/>
      <c r="U256" s="116"/>
      <c r="V256" s="116"/>
      <c r="W256" s="116"/>
      <c r="X256" s="116"/>
    </row>
    <row r="257" s="51" customFormat="1" ht="20.1" hidden="1" customHeight="1" spans="1:24">
      <c r="A257" s="95"/>
      <c r="B257" s="96" t="s">
        <v>501</v>
      </c>
      <c r="C257" s="95" t="s">
        <v>190</v>
      </c>
      <c r="D257" s="98">
        <v>8</v>
      </c>
      <c r="E257" s="98"/>
      <c r="F257" s="98">
        <v>8</v>
      </c>
      <c r="G257" s="100" t="s">
        <v>507</v>
      </c>
      <c r="H257" s="137" t="s">
        <v>82</v>
      </c>
      <c r="I257" s="95"/>
      <c r="J257" s="100"/>
      <c r="K257" s="100"/>
      <c r="L257" s="100"/>
      <c r="M257" s="116"/>
      <c r="N257" s="116"/>
      <c r="O257" s="100"/>
      <c r="P257" s="116"/>
      <c r="Q257" s="116"/>
      <c r="R257" s="116"/>
      <c r="S257" s="116"/>
      <c r="T257" s="116"/>
      <c r="U257" s="116"/>
      <c r="V257" s="116"/>
      <c r="W257" s="116"/>
      <c r="X257" s="116"/>
    </row>
    <row r="258" s="51" customFormat="1" ht="20.1" hidden="1" customHeight="1" spans="1:24">
      <c r="A258" s="95"/>
      <c r="B258" s="96" t="s">
        <v>501</v>
      </c>
      <c r="C258" s="95" t="s">
        <v>190</v>
      </c>
      <c r="D258" s="98">
        <v>4</v>
      </c>
      <c r="E258" s="98"/>
      <c r="F258" s="98">
        <v>4</v>
      </c>
      <c r="G258" s="100" t="s">
        <v>505</v>
      </c>
      <c r="H258" s="137" t="s">
        <v>297</v>
      </c>
      <c r="I258" s="95"/>
      <c r="J258" s="100"/>
      <c r="K258" s="100"/>
      <c r="L258" s="100"/>
      <c r="M258" s="116"/>
      <c r="N258" s="116"/>
      <c r="O258" s="100"/>
      <c r="P258" s="116"/>
      <c r="Q258" s="116"/>
      <c r="R258" s="116"/>
      <c r="S258" s="116"/>
      <c r="T258" s="116"/>
      <c r="U258" s="116"/>
      <c r="V258" s="116"/>
      <c r="W258" s="116"/>
      <c r="X258" s="116"/>
    </row>
    <row r="259" s="51" customFormat="1" ht="20.1" hidden="1" customHeight="1" spans="1:24">
      <c r="A259" s="95"/>
      <c r="B259" s="96" t="s">
        <v>501</v>
      </c>
      <c r="C259" s="95" t="s">
        <v>190</v>
      </c>
      <c r="D259" s="98">
        <v>2</v>
      </c>
      <c r="E259" s="98"/>
      <c r="F259" s="98">
        <v>2</v>
      </c>
      <c r="G259" s="100" t="s">
        <v>159</v>
      </c>
      <c r="H259" s="137" t="s">
        <v>111</v>
      </c>
      <c r="I259" s="95"/>
      <c r="J259" s="100"/>
      <c r="K259" s="100"/>
      <c r="L259" s="100"/>
      <c r="M259" s="116"/>
      <c r="N259" s="116"/>
      <c r="O259" s="100"/>
      <c r="P259" s="116"/>
      <c r="Q259" s="116"/>
      <c r="R259" s="116"/>
      <c r="S259" s="116"/>
      <c r="T259" s="116"/>
      <c r="U259" s="116"/>
      <c r="V259" s="116"/>
      <c r="W259" s="116"/>
      <c r="X259" s="116"/>
    </row>
    <row r="260" s="51" customFormat="1" ht="20.1" hidden="1" customHeight="1" spans="1:24">
      <c r="A260" s="95"/>
      <c r="B260" s="96" t="s">
        <v>501</v>
      </c>
      <c r="C260" s="95" t="s">
        <v>190</v>
      </c>
      <c r="D260" s="98">
        <v>4</v>
      </c>
      <c r="E260" s="98"/>
      <c r="F260" s="98">
        <v>4</v>
      </c>
      <c r="G260" s="100" t="s">
        <v>505</v>
      </c>
      <c r="H260" s="137" t="s">
        <v>117</v>
      </c>
      <c r="I260" s="95"/>
      <c r="J260" s="100"/>
      <c r="K260" s="100"/>
      <c r="L260" s="100"/>
      <c r="M260" s="116"/>
      <c r="N260" s="116"/>
      <c r="O260" s="100"/>
      <c r="P260" s="113"/>
      <c r="Q260" s="113"/>
      <c r="R260" s="116"/>
      <c r="S260" s="116"/>
      <c r="T260" s="116"/>
      <c r="U260" s="116"/>
      <c r="V260" s="116"/>
      <c r="W260" s="116"/>
      <c r="X260" s="116"/>
    </row>
    <row r="261" ht="19.05" customHeight="1" spans="1:24">
      <c r="A261" s="85">
        <v>146</v>
      </c>
      <c r="B261" s="86" t="s">
        <v>508</v>
      </c>
      <c r="C261" s="85" t="s">
        <v>55</v>
      </c>
      <c r="D261" s="87">
        <f>+SUM(D262:D271)</f>
        <v>86</v>
      </c>
      <c r="E261" s="87"/>
      <c r="F261" s="87">
        <f>+SUM(F262:F271)</f>
        <v>86</v>
      </c>
      <c r="G261" s="100" t="s">
        <v>509</v>
      </c>
      <c r="H261" s="94" t="s">
        <v>355</v>
      </c>
      <c r="I261" s="85"/>
      <c r="J261" s="94"/>
      <c r="K261" s="112" t="s">
        <v>176</v>
      </c>
      <c r="L261" s="94" t="s">
        <v>58</v>
      </c>
      <c r="M261" s="113"/>
      <c r="N261" s="113"/>
      <c r="O261" s="94"/>
      <c r="P261" s="116"/>
      <c r="Q261" s="116"/>
      <c r="R261" s="113"/>
      <c r="S261" s="113"/>
      <c r="T261" s="113"/>
      <c r="U261" s="113"/>
      <c r="V261" s="113"/>
      <c r="W261" s="113"/>
      <c r="X261" s="113"/>
    </row>
    <row r="262" s="51" customFormat="1" ht="20.1" hidden="1" customHeight="1" spans="1:24">
      <c r="A262" s="95"/>
      <c r="B262" s="96" t="s">
        <v>508</v>
      </c>
      <c r="C262" s="95" t="s">
        <v>55</v>
      </c>
      <c r="D262" s="98">
        <v>7</v>
      </c>
      <c r="E262" s="98"/>
      <c r="F262" s="98">
        <v>7</v>
      </c>
      <c r="G262" s="100" t="s">
        <v>159</v>
      </c>
      <c r="H262" s="137" t="s">
        <v>105</v>
      </c>
      <c r="I262" s="95"/>
      <c r="J262" s="100"/>
      <c r="K262" s="100"/>
      <c r="L262" s="100"/>
      <c r="M262" s="116"/>
      <c r="N262" s="116"/>
      <c r="O262" s="100"/>
      <c r="P262" s="116"/>
      <c r="Q262" s="116"/>
      <c r="R262" s="116"/>
      <c r="S262" s="116"/>
      <c r="T262" s="116"/>
      <c r="U262" s="116"/>
      <c r="V262" s="116"/>
      <c r="W262" s="116"/>
      <c r="X262" s="116"/>
    </row>
    <row r="263" s="51" customFormat="1" ht="19.05" customHeight="1" spans="1:24">
      <c r="A263" s="95"/>
      <c r="B263" s="96" t="s">
        <v>508</v>
      </c>
      <c r="C263" s="95" t="s">
        <v>55</v>
      </c>
      <c r="D263" s="98">
        <v>19</v>
      </c>
      <c r="E263" s="98"/>
      <c r="F263" s="98">
        <v>19</v>
      </c>
      <c r="G263" s="100" t="s">
        <v>510</v>
      </c>
      <c r="H263" s="137" t="s">
        <v>76</v>
      </c>
      <c r="I263" s="95"/>
      <c r="J263" s="100"/>
      <c r="K263" s="100"/>
      <c r="L263" s="100"/>
      <c r="M263" s="116"/>
      <c r="N263" s="116"/>
      <c r="O263" s="100"/>
      <c r="P263" s="116"/>
      <c r="Q263" s="116"/>
      <c r="R263" s="116"/>
      <c r="S263" s="116"/>
      <c r="T263" s="116"/>
      <c r="U263" s="116"/>
      <c r="V263" s="116"/>
      <c r="W263" s="116"/>
      <c r="X263" s="116"/>
    </row>
    <row r="264" s="51" customFormat="1" ht="20.1" hidden="1" customHeight="1" spans="1:24">
      <c r="A264" s="95"/>
      <c r="B264" s="96" t="s">
        <v>508</v>
      </c>
      <c r="C264" s="95" t="s">
        <v>55</v>
      </c>
      <c r="D264" s="98">
        <v>12</v>
      </c>
      <c r="E264" s="98"/>
      <c r="F264" s="98">
        <v>12</v>
      </c>
      <c r="G264" s="100" t="s">
        <v>511</v>
      </c>
      <c r="H264" s="137" t="s">
        <v>168</v>
      </c>
      <c r="I264" s="95"/>
      <c r="J264" s="100"/>
      <c r="K264" s="100"/>
      <c r="L264" s="100"/>
      <c r="M264" s="116"/>
      <c r="N264" s="116"/>
      <c r="O264" s="100"/>
      <c r="P264" s="116"/>
      <c r="Q264" s="116"/>
      <c r="R264" s="116"/>
      <c r="S264" s="116"/>
      <c r="T264" s="116"/>
      <c r="U264" s="116"/>
      <c r="V264" s="116"/>
      <c r="W264" s="116"/>
      <c r="X264" s="116"/>
    </row>
    <row r="265" s="51" customFormat="1" ht="20.1" hidden="1" customHeight="1" spans="1:24">
      <c r="A265" s="95"/>
      <c r="B265" s="96" t="s">
        <v>508</v>
      </c>
      <c r="C265" s="95" t="s">
        <v>55</v>
      </c>
      <c r="D265" s="98">
        <v>5</v>
      </c>
      <c r="E265" s="98"/>
      <c r="F265" s="98">
        <v>5</v>
      </c>
      <c r="G265" s="100" t="s">
        <v>512</v>
      </c>
      <c r="H265" s="137" t="s">
        <v>70</v>
      </c>
      <c r="I265" s="95"/>
      <c r="J265" s="100"/>
      <c r="K265" s="100"/>
      <c r="L265" s="100"/>
      <c r="M265" s="116"/>
      <c r="N265" s="116"/>
      <c r="O265" s="100"/>
      <c r="P265" s="116"/>
      <c r="Q265" s="116"/>
      <c r="R265" s="116"/>
      <c r="S265" s="116"/>
      <c r="T265" s="116"/>
      <c r="U265" s="116"/>
      <c r="V265" s="116"/>
      <c r="W265" s="116"/>
      <c r="X265" s="116"/>
    </row>
    <row r="266" s="51" customFormat="1" ht="20.1" hidden="1" customHeight="1" spans="1:24">
      <c r="A266" s="95"/>
      <c r="B266" s="96" t="s">
        <v>508</v>
      </c>
      <c r="C266" s="95" t="s">
        <v>55</v>
      </c>
      <c r="D266" s="98">
        <v>13</v>
      </c>
      <c r="E266" s="98"/>
      <c r="F266" s="98">
        <v>13</v>
      </c>
      <c r="G266" s="100" t="s">
        <v>513</v>
      </c>
      <c r="H266" s="137" t="s">
        <v>73</v>
      </c>
      <c r="I266" s="95"/>
      <c r="J266" s="100"/>
      <c r="K266" s="100"/>
      <c r="L266" s="100"/>
      <c r="M266" s="116"/>
      <c r="N266" s="116"/>
      <c r="O266" s="100"/>
      <c r="P266" s="116"/>
      <c r="Q266" s="116"/>
      <c r="R266" s="116"/>
      <c r="S266" s="116"/>
      <c r="T266" s="116"/>
      <c r="U266" s="116"/>
      <c r="V266" s="116"/>
      <c r="W266" s="116"/>
      <c r="X266" s="116"/>
    </row>
    <row r="267" s="51" customFormat="1" ht="20.1" hidden="1" customHeight="1" spans="1:24">
      <c r="A267" s="95"/>
      <c r="B267" s="96" t="s">
        <v>508</v>
      </c>
      <c r="C267" s="95" t="s">
        <v>55</v>
      </c>
      <c r="D267" s="98">
        <v>4</v>
      </c>
      <c r="E267" s="98"/>
      <c r="F267" s="98">
        <v>4</v>
      </c>
      <c r="G267" s="100" t="s">
        <v>514</v>
      </c>
      <c r="H267" s="137" t="s">
        <v>56</v>
      </c>
      <c r="I267" s="95"/>
      <c r="J267" s="100"/>
      <c r="K267" s="100"/>
      <c r="L267" s="100"/>
      <c r="M267" s="116"/>
      <c r="N267" s="116"/>
      <c r="O267" s="100"/>
      <c r="P267" s="116"/>
      <c r="Q267" s="116"/>
      <c r="R267" s="116"/>
      <c r="S267" s="116"/>
      <c r="T267" s="116"/>
      <c r="U267" s="116"/>
      <c r="V267" s="116"/>
      <c r="W267" s="116"/>
      <c r="X267" s="116"/>
    </row>
    <row r="268" s="51" customFormat="1" ht="20.1" hidden="1" customHeight="1" spans="1:24">
      <c r="A268" s="95"/>
      <c r="B268" s="96" t="s">
        <v>508</v>
      </c>
      <c r="C268" s="95" t="s">
        <v>55</v>
      </c>
      <c r="D268" s="98">
        <v>16</v>
      </c>
      <c r="E268" s="98"/>
      <c r="F268" s="98">
        <v>16</v>
      </c>
      <c r="G268" s="100" t="s">
        <v>515</v>
      </c>
      <c r="H268" s="137" t="s">
        <v>82</v>
      </c>
      <c r="I268" s="95"/>
      <c r="J268" s="100"/>
      <c r="K268" s="100"/>
      <c r="L268" s="100"/>
      <c r="M268" s="116"/>
      <c r="N268" s="116"/>
      <c r="O268" s="100"/>
      <c r="P268" s="116"/>
      <c r="Q268" s="116"/>
      <c r="R268" s="116"/>
      <c r="S268" s="116"/>
      <c r="T268" s="116"/>
      <c r="U268" s="116"/>
      <c r="V268" s="116"/>
      <c r="W268" s="116"/>
      <c r="X268" s="116"/>
    </row>
    <row r="269" s="51" customFormat="1" ht="20.1" hidden="1" customHeight="1" spans="1:24">
      <c r="A269" s="95"/>
      <c r="B269" s="96" t="s">
        <v>508</v>
      </c>
      <c r="C269" s="95" t="s">
        <v>55</v>
      </c>
      <c r="D269" s="98">
        <v>4</v>
      </c>
      <c r="E269" s="98"/>
      <c r="F269" s="98">
        <v>4</v>
      </c>
      <c r="G269" s="100" t="s">
        <v>516</v>
      </c>
      <c r="H269" s="137" t="s">
        <v>297</v>
      </c>
      <c r="I269" s="95"/>
      <c r="J269" s="100"/>
      <c r="K269" s="100"/>
      <c r="L269" s="100"/>
      <c r="M269" s="116"/>
      <c r="N269" s="116"/>
      <c r="O269" s="100"/>
      <c r="P269" s="116"/>
      <c r="Q269" s="116"/>
      <c r="R269" s="116"/>
      <c r="S269" s="116"/>
      <c r="T269" s="116"/>
      <c r="U269" s="116"/>
      <c r="V269" s="116"/>
      <c r="W269" s="116"/>
      <c r="X269" s="116"/>
    </row>
    <row r="270" s="51" customFormat="1" ht="20.1" hidden="1" customHeight="1" spans="1:24">
      <c r="A270" s="95"/>
      <c r="B270" s="96" t="s">
        <v>508</v>
      </c>
      <c r="C270" s="95" t="s">
        <v>55</v>
      </c>
      <c r="D270" s="98">
        <v>4</v>
      </c>
      <c r="E270" s="98"/>
      <c r="F270" s="98">
        <v>4</v>
      </c>
      <c r="G270" s="100" t="s">
        <v>503</v>
      </c>
      <c r="H270" s="137" t="s">
        <v>111</v>
      </c>
      <c r="I270" s="95"/>
      <c r="J270" s="100"/>
      <c r="K270" s="100"/>
      <c r="L270" s="100"/>
      <c r="M270" s="116"/>
      <c r="N270" s="116"/>
      <c r="O270" s="100"/>
      <c r="P270" s="116"/>
      <c r="Q270" s="116"/>
      <c r="R270" s="116"/>
      <c r="S270" s="116"/>
      <c r="T270" s="116"/>
      <c r="U270" s="116"/>
      <c r="V270" s="116"/>
      <c r="W270" s="116"/>
      <c r="X270" s="116"/>
    </row>
    <row r="271" s="51" customFormat="1" ht="20.1" hidden="1" customHeight="1" spans="1:24">
      <c r="A271" s="95"/>
      <c r="B271" s="96" t="s">
        <v>508</v>
      </c>
      <c r="C271" s="95" t="s">
        <v>55</v>
      </c>
      <c r="D271" s="98">
        <v>2</v>
      </c>
      <c r="E271" s="98"/>
      <c r="F271" s="98">
        <v>2</v>
      </c>
      <c r="G271" s="100" t="s">
        <v>159</v>
      </c>
      <c r="H271" s="137" t="s">
        <v>117</v>
      </c>
      <c r="I271" s="95"/>
      <c r="J271" s="100"/>
      <c r="K271" s="100"/>
      <c r="L271" s="100"/>
      <c r="M271" s="116"/>
      <c r="N271" s="116"/>
      <c r="O271" s="100"/>
      <c r="P271" s="113"/>
      <c r="Q271" s="113"/>
      <c r="R271" s="116"/>
      <c r="S271" s="116"/>
      <c r="T271" s="116"/>
      <c r="U271" s="116"/>
      <c r="V271" s="116"/>
      <c r="W271" s="116"/>
      <c r="X271" s="116"/>
    </row>
    <row r="272" ht="19.05" hidden="1" customHeight="1" spans="1:24">
      <c r="A272" s="89" t="s">
        <v>195</v>
      </c>
      <c r="B272" s="90" t="s">
        <v>517</v>
      </c>
      <c r="C272" s="85"/>
      <c r="D272" s="87"/>
      <c r="E272" s="87"/>
      <c r="F272" s="87"/>
      <c r="G272" s="94"/>
      <c r="H272" s="94"/>
      <c r="I272" s="85"/>
      <c r="J272" s="94"/>
      <c r="K272" s="94"/>
      <c r="L272" s="94"/>
      <c r="M272" s="113"/>
      <c r="N272" s="113"/>
      <c r="O272" s="94"/>
      <c r="P272" s="113"/>
      <c r="Q272" s="113"/>
      <c r="R272" s="113"/>
      <c r="S272" s="113"/>
      <c r="T272" s="113"/>
      <c r="U272" s="113"/>
      <c r="V272" s="113"/>
      <c r="W272" s="113"/>
      <c r="X272" s="113"/>
    </row>
    <row r="273" ht="19.05" hidden="1" customHeight="1" spans="1:24">
      <c r="A273" s="85">
        <v>147</v>
      </c>
      <c r="B273" s="86" t="s">
        <v>517</v>
      </c>
      <c r="C273" s="85" t="s">
        <v>338</v>
      </c>
      <c r="D273" s="87">
        <f>+SUM(D274:D276)</f>
        <v>27</v>
      </c>
      <c r="E273" s="87"/>
      <c r="F273" s="87">
        <f>+SUM(F274:F276)</f>
        <v>27</v>
      </c>
      <c r="G273" s="100" t="s">
        <v>518</v>
      </c>
      <c r="H273" s="94" t="s">
        <v>519</v>
      </c>
      <c r="I273" s="85"/>
      <c r="J273" s="94"/>
      <c r="K273" s="112" t="s">
        <v>176</v>
      </c>
      <c r="L273" s="94" t="s">
        <v>58</v>
      </c>
      <c r="M273" s="113"/>
      <c r="N273" s="113"/>
      <c r="O273" s="94"/>
      <c r="P273" s="116"/>
      <c r="Q273" s="116"/>
      <c r="R273" s="113"/>
      <c r="S273" s="113"/>
      <c r="T273" s="113"/>
      <c r="U273" s="113"/>
      <c r="V273" s="113"/>
      <c r="W273" s="113"/>
      <c r="X273" s="113"/>
    </row>
    <row r="274" s="51" customFormat="1" ht="20.1" hidden="1" customHeight="1" spans="1:24">
      <c r="A274" s="95"/>
      <c r="B274" s="96" t="s">
        <v>520</v>
      </c>
      <c r="C274" s="95" t="s">
        <v>338</v>
      </c>
      <c r="D274" s="98">
        <v>20</v>
      </c>
      <c r="E274" s="98"/>
      <c r="F274" s="98">
        <v>20</v>
      </c>
      <c r="G274" s="100" t="s">
        <v>521</v>
      </c>
      <c r="H274" s="137" t="s">
        <v>297</v>
      </c>
      <c r="I274" s="95"/>
      <c r="J274" s="100"/>
      <c r="K274" s="100"/>
      <c r="L274" s="100"/>
      <c r="M274" s="116"/>
      <c r="N274" s="116"/>
      <c r="O274" s="100"/>
      <c r="P274" s="116"/>
      <c r="Q274" s="116"/>
      <c r="R274" s="116"/>
      <c r="S274" s="116"/>
      <c r="T274" s="116"/>
      <c r="U274" s="116"/>
      <c r="V274" s="116"/>
      <c r="W274" s="116"/>
      <c r="X274" s="116"/>
    </row>
    <row r="275" s="51" customFormat="1" ht="20.1" hidden="1" customHeight="1" spans="1:24">
      <c r="A275" s="95"/>
      <c r="B275" s="96" t="s">
        <v>517</v>
      </c>
      <c r="C275" s="95" t="s">
        <v>338</v>
      </c>
      <c r="D275" s="98">
        <v>5</v>
      </c>
      <c r="E275" s="98"/>
      <c r="F275" s="98">
        <v>5</v>
      </c>
      <c r="G275" s="100" t="s">
        <v>159</v>
      </c>
      <c r="H275" s="137" t="s">
        <v>117</v>
      </c>
      <c r="I275" s="95"/>
      <c r="J275" s="100"/>
      <c r="K275" s="100"/>
      <c r="L275" s="100"/>
      <c r="M275" s="116"/>
      <c r="N275" s="116"/>
      <c r="O275" s="100"/>
      <c r="P275" s="116"/>
      <c r="Q275" s="116"/>
      <c r="R275" s="116"/>
      <c r="S275" s="116"/>
      <c r="T275" s="116"/>
      <c r="U275" s="116"/>
      <c r="V275" s="116"/>
      <c r="W275" s="116"/>
      <c r="X275" s="116"/>
    </row>
    <row r="276" s="51" customFormat="1" ht="20.1" hidden="1" customHeight="1" spans="1:24">
      <c r="A276" s="95"/>
      <c r="B276" s="96" t="s">
        <v>517</v>
      </c>
      <c r="C276" s="95" t="s">
        <v>338</v>
      </c>
      <c r="D276" s="98">
        <v>2</v>
      </c>
      <c r="E276" s="98"/>
      <c r="F276" s="98">
        <v>2</v>
      </c>
      <c r="G276" s="100" t="s">
        <v>522</v>
      </c>
      <c r="H276" s="137" t="s">
        <v>82</v>
      </c>
      <c r="I276" s="95"/>
      <c r="J276" s="100"/>
      <c r="K276" s="100"/>
      <c r="L276" s="100"/>
      <c r="M276" s="116"/>
      <c r="N276" s="116"/>
      <c r="O276" s="100"/>
      <c r="P276" s="116"/>
      <c r="Q276" s="116"/>
      <c r="R276" s="116"/>
      <c r="S276" s="116"/>
      <c r="T276" s="116"/>
      <c r="U276" s="116"/>
      <c r="V276" s="116"/>
      <c r="W276" s="116"/>
      <c r="X276" s="116"/>
    </row>
    <row r="277" s="51" customFormat="1" ht="19.05" hidden="1" customHeight="1" spans="1:24">
      <c r="A277" s="89" t="s">
        <v>195</v>
      </c>
      <c r="B277" s="90" t="s">
        <v>484</v>
      </c>
      <c r="C277" s="95"/>
      <c r="D277" s="98"/>
      <c r="E277" s="98"/>
      <c r="F277" s="98"/>
      <c r="G277" s="100"/>
      <c r="H277" s="137"/>
      <c r="I277" s="95"/>
      <c r="J277" s="100"/>
      <c r="K277" s="100"/>
      <c r="L277" s="100"/>
      <c r="M277" s="116"/>
      <c r="N277" s="116"/>
      <c r="O277" s="100"/>
      <c r="P277" s="113"/>
      <c r="Q277" s="113"/>
      <c r="R277" s="116"/>
      <c r="S277" s="116"/>
      <c r="T277" s="116"/>
      <c r="U277" s="116"/>
      <c r="V277" s="116"/>
      <c r="W277" s="116"/>
      <c r="X277" s="116"/>
    </row>
    <row r="278" ht="19.05" hidden="1" customHeight="1" spans="1:24">
      <c r="A278" s="85">
        <v>148</v>
      </c>
      <c r="B278" s="86" t="s">
        <v>484</v>
      </c>
      <c r="C278" s="85" t="s">
        <v>486</v>
      </c>
      <c r="D278" s="87">
        <f>+SUM(D279:D286)</f>
        <v>40</v>
      </c>
      <c r="E278" s="87"/>
      <c r="F278" s="87">
        <f>+SUM(F279:F286)</f>
        <v>40</v>
      </c>
      <c r="G278" s="100" t="s">
        <v>523</v>
      </c>
      <c r="H278" s="94" t="s">
        <v>355</v>
      </c>
      <c r="I278" s="85"/>
      <c r="J278" s="94"/>
      <c r="K278" s="112" t="s">
        <v>176</v>
      </c>
      <c r="L278" s="94" t="s">
        <v>58</v>
      </c>
      <c r="M278" s="113"/>
      <c r="N278" s="113"/>
      <c r="O278" s="94"/>
      <c r="P278" s="116"/>
      <c r="Q278" s="116"/>
      <c r="R278" s="113"/>
      <c r="S278" s="113"/>
      <c r="T278" s="113"/>
      <c r="U278" s="113"/>
      <c r="V278" s="113"/>
      <c r="W278" s="113"/>
      <c r="X278" s="113"/>
    </row>
    <row r="279" s="51" customFormat="1" ht="20.1" hidden="1" customHeight="1" spans="1:24">
      <c r="A279" s="95"/>
      <c r="B279" s="96" t="s">
        <v>484</v>
      </c>
      <c r="C279" s="95" t="s">
        <v>486</v>
      </c>
      <c r="D279" s="98">
        <v>5</v>
      </c>
      <c r="E279" s="98"/>
      <c r="F279" s="98">
        <v>5</v>
      </c>
      <c r="G279" s="100" t="s">
        <v>159</v>
      </c>
      <c r="H279" s="137" t="s">
        <v>117</v>
      </c>
      <c r="I279" s="95"/>
      <c r="J279" s="100"/>
      <c r="K279" s="100"/>
      <c r="L279" s="100"/>
      <c r="M279" s="116"/>
      <c r="N279" s="116"/>
      <c r="O279" s="100"/>
      <c r="P279" s="116"/>
      <c r="Q279" s="116"/>
      <c r="R279" s="116"/>
      <c r="S279" s="116"/>
      <c r="T279" s="116"/>
      <c r="U279" s="116"/>
      <c r="V279" s="116"/>
      <c r="W279" s="116"/>
      <c r="X279" s="116"/>
    </row>
    <row r="280" s="51" customFormat="1" ht="20.1" hidden="1" customHeight="1" spans="1:24">
      <c r="A280" s="95"/>
      <c r="B280" s="96" t="s">
        <v>484</v>
      </c>
      <c r="C280" s="95" t="s">
        <v>486</v>
      </c>
      <c r="D280" s="98">
        <v>4</v>
      </c>
      <c r="E280" s="98"/>
      <c r="F280" s="98">
        <v>4</v>
      </c>
      <c r="G280" s="100" t="s">
        <v>524</v>
      </c>
      <c r="H280" s="137" t="s">
        <v>73</v>
      </c>
      <c r="I280" s="95"/>
      <c r="J280" s="100"/>
      <c r="K280" s="100"/>
      <c r="L280" s="100"/>
      <c r="M280" s="116"/>
      <c r="N280" s="116"/>
      <c r="O280" s="100"/>
      <c r="P280" s="116"/>
      <c r="Q280" s="116"/>
      <c r="R280" s="116"/>
      <c r="S280" s="116"/>
      <c r="T280" s="116"/>
      <c r="U280" s="116"/>
      <c r="V280" s="116"/>
      <c r="W280" s="116"/>
      <c r="X280" s="116"/>
    </row>
    <row r="281" s="51" customFormat="1" ht="20.1" hidden="1" customHeight="1" spans="1:24">
      <c r="A281" s="95"/>
      <c r="B281" s="96" t="s">
        <v>484</v>
      </c>
      <c r="C281" s="95" t="s">
        <v>486</v>
      </c>
      <c r="D281" s="98">
        <v>3</v>
      </c>
      <c r="E281" s="98"/>
      <c r="F281" s="98">
        <v>3</v>
      </c>
      <c r="G281" s="100" t="s">
        <v>525</v>
      </c>
      <c r="H281" s="137" t="s">
        <v>70</v>
      </c>
      <c r="I281" s="95"/>
      <c r="J281" s="100"/>
      <c r="K281" s="100"/>
      <c r="L281" s="100"/>
      <c r="M281" s="116"/>
      <c r="N281" s="116"/>
      <c r="O281" s="100"/>
      <c r="P281" s="116"/>
      <c r="Q281" s="116"/>
      <c r="R281" s="116"/>
      <c r="S281" s="116"/>
      <c r="T281" s="116"/>
      <c r="U281" s="116"/>
      <c r="V281" s="116"/>
      <c r="W281" s="116"/>
      <c r="X281" s="116"/>
    </row>
    <row r="282" s="51" customFormat="1" ht="20.1" hidden="1" customHeight="1" spans="1:24">
      <c r="A282" s="95"/>
      <c r="B282" s="96" t="s">
        <v>484</v>
      </c>
      <c r="C282" s="95" t="s">
        <v>486</v>
      </c>
      <c r="D282" s="98">
        <v>3</v>
      </c>
      <c r="E282" s="98"/>
      <c r="F282" s="98">
        <v>3</v>
      </c>
      <c r="G282" s="100" t="s">
        <v>525</v>
      </c>
      <c r="H282" s="137" t="s">
        <v>168</v>
      </c>
      <c r="I282" s="95"/>
      <c r="J282" s="100"/>
      <c r="K282" s="100"/>
      <c r="L282" s="100"/>
      <c r="M282" s="116"/>
      <c r="N282" s="116"/>
      <c r="O282" s="100"/>
      <c r="P282" s="116"/>
      <c r="Q282" s="116"/>
      <c r="R282" s="116"/>
      <c r="S282" s="116"/>
      <c r="T282" s="116"/>
      <c r="U282" s="116"/>
      <c r="V282" s="116"/>
      <c r="W282" s="116"/>
      <c r="X282" s="116"/>
    </row>
    <row r="283" s="51" customFormat="1" ht="20.1" hidden="1" customHeight="1" spans="1:24">
      <c r="A283" s="95"/>
      <c r="B283" s="96" t="s">
        <v>484</v>
      </c>
      <c r="C283" s="95" t="s">
        <v>486</v>
      </c>
      <c r="D283" s="98">
        <v>5</v>
      </c>
      <c r="E283" s="98"/>
      <c r="F283" s="98">
        <v>5</v>
      </c>
      <c r="G283" s="100" t="s">
        <v>159</v>
      </c>
      <c r="H283" s="137" t="s">
        <v>111</v>
      </c>
      <c r="I283" s="95"/>
      <c r="J283" s="100"/>
      <c r="K283" s="100"/>
      <c r="L283" s="100"/>
      <c r="M283" s="116"/>
      <c r="N283" s="116"/>
      <c r="O283" s="100"/>
      <c r="P283" s="116"/>
      <c r="Q283" s="116"/>
      <c r="R283" s="116"/>
      <c r="S283" s="116"/>
      <c r="T283" s="116"/>
      <c r="U283" s="116"/>
      <c r="V283" s="116"/>
      <c r="W283" s="116"/>
      <c r="X283" s="116"/>
    </row>
    <row r="284" s="51" customFormat="1" ht="28.95" hidden="1" customHeight="1" spans="1:24">
      <c r="A284" s="95"/>
      <c r="B284" s="96" t="s">
        <v>484</v>
      </c>
      <c r="C284" s="95" t="s">
        <v>486</v>
      </c>
      <c r="D284" s="98">
        <v>4</v>
      </c>
      <c r="E284" s="98"/>
      <c r="F284" s="98">
        <v>4</v>
      </c>
      <c r="G284" s="100" t="s">
        <v>526</v>
      </c>
      <c r="H284" s="137" t="s">
        <v>105</v>
      </c>
      <c r="I284" s="95"/>
      <c r="J284" s="100"/>
      <c r="K284" s="100"/>
      <c r="L284" s="100"/>
      <c r="M284" s="116"/>
      <c r="N284" s="116"/>
      <c r="O284" s="100"/>
      <c r="P284" s="116"/>
      <c r="Q284" s="116"/>
      <c r="R284" s="116"/>
      <c r="S284" s="116"/>
      <c r="T284" s="116"/>
      <c r="U284" s="116"/>
      <c r="V284" s="116"/>
      <c r="W284" s="116"/>
      <c r="X284" s="116"/>
    </row>
    <row r="285" s="51" customFormat="1" ht="20.1" hidden="1" customHeight="1" spans="1:24">
      <c r="A285" s="95"/>
      <c r="B285" s="96" t="s">
        <v>484</v>
      </c>
      <c r="C285" s="95" t="s">
        <v>486</v>
      </c>
      <c r="D285" s="98">
        <v>10</v>
      </c>
      <c r="E285" s="98"/>
      <c r="F285" s="98">
        <v>10</v>
      </c>
      <c r="G285" s="100" t="s">
        <v>527</v>
      </c>
      <c r="H285" s="137" t="s">
        <v>82</v>
      </c>
      <c r="I285" s="95"/>
      <c r="J285" s="100"/>
      <c r="K285" s="100"/>
      <c r="L285" s="100"/>
      <c r="M285" s="116"/>
      <c r="N285" s="116"/>
      <c r="O285" s="100"/>
      <c r="P285" s="116"/>
      <c r="Q285" s="116"/>
      <c r="R285" s="116"/>
      <c r="S285" s="116"/>
      <c r="T285" s="116"/>
      <c r="U285" s="116"/>
      <c r="V285" s="116"/>
      <c r="W285" s="116"/>
      <c r="X285" s="116"/>
    </row>
    <row r="286" s="51" customFormat="1" hidden="1" customHeight="1" spans="1:24">
      <c r="A286" s="95"/>
      <c r="B286" s="96" t="s">
        <v>484</v>
      </c>
      <c r="C286" s="95" t="s">
        <v>486</v>
      </c>
      <c r="D286" s="98">
        <v>6</v>
      </c>
      <c r="E286" s="98"/>
      <c r="F286" s="98">
        <v>6</v>
      </c>
      <c r="G286" s="100" t="s">
        <v>528</v>
      </c>
      <c r="H286" s="137" t="s">
        <v>297</v>
      </c>
      <c r="I286" s="95"/>
      <c r="J286" s="100"/>
      <c r="K286" s="100"/>
      <c r="L286" s="100"/>
      <c r="M286" s="116"/>
      <c r="N286" s="116"/>
      <c r="O286" s="100"/>
      <c r="P286" s="113"/>
      <c r="Q286" s="113"/>
      <c r="R286" s="116"/>
      <c r="S286" s="116"/>
      <c r="T286" s="116"/>
      <c r="U286" s="116"/>
      <c r="V286" s="116"/>
      <c r="W286" s="116"/>
      <c r="X286" s="116"/>
    </row>
    <row r="287" ht="19.05" hidden="1" customHeight="1" spans="1:24">
      <c r="A287" s="89" t="s">
        <v>529</v>
      </c>
      <c r="B287" s="90" t="s">
        <v>530</v>
      </c>
      <c r="C287" s="85"/>
      <c r="D287" s="101"/>
      <c r="E287" s="101"/>
      <c r="F287" s="101"/>
      <c r="G287" s="91"/>
      <c r="H287" s="92"/>
      <c r="I287" s="92"/>
      <c r="J287" s="91"/>
      <c r="K287" s="92"/>
      <c r="L287" s="91"/>
      <c r="M287" s="113"/>
      <c r="N287" s="113"/>
      <c r="O287" s="94"/>
      <c r="P287" s="113"/>
      <c r="Q287" s="113"/>
      <c r="R287" s="113"/>
      <c r="S287" s="113"/>
      <c r="T287" s="113"/>
      <c r="U287" s="113"/>
      <c r="V287" s="113"/>
      <c r="W287" s="113"/>
      <c r="X287" s="113"/>
    </row>
    <row r="288" ht="30" hidden="1" customHeight="1" spans="1:24">
      <c r="A288" s="85">
        <v>149</v>
      </c>
      <c r="B288" s="103" t="s">
        <v>531</v>
      </c>
      <c r="C288" s="85" t="s">
        <v>131</v>
      </c>
      <c r="D288" s="87">
        <f t="shared" ref="D288:D295" si="7">E288+F288</f>
        <v>2.1</v>
      </c>
      <c r="E288" s="87"/>
      <c r="F288" s="87">
        <v>2.1</v>
      </c>
      <c r="G288" s="94" t="s">
        <v>532</v>
      </c>
      <c r="H288" s="94" t="s">
        <v>73</v>
      </c>
      <c r="I288" s="94"/>
      <c r="J288" s="94"/>
      <c r="K288" s="112" t="s">
        <v>83</v>
      </c>
      <c r="L288" s="94" t="s">
        <v>112</v>
      </c>
      <c r="M288" s="113"/>
      <c r="N288" s="113"/>
      <c r="O288" s="94"/>
      <c r="P288" s="113"/>
      <c r="Q288" s="113"/>
      <c r="R288" s="113"/>
      <c r="S288" s="113"/>
      <c r="T288" s="113"/>
      <c r="U288" s="113"/>
      <c r="V288" s="113"/>
      <c r="W288" s="113"/>
      <c r="X288" s="113"/>
    </row>
    <row r="289" ht="30" hidden="1" customHeight="1" spans="1:24">
      <c r="A289" s="85">
        <v>150</v>
      </c>
      <c r="B289" s="103" t="s">
        <v>533</v>
      </c>
      <c r="C289" s="85" t="s">
        <v>131</v>
      </c>
      <c r="D289" s="124">
        <f t="shared" si="7"/>
        <v>0.03</v>
      </c>
      <c r="E289" s="124"/>
      <c r="F289" s="124">
        <v>0.03</v>
      </c>
      <c r="G289" s="94" t="s">
        <v>190</v>
      </c>
      <c r="H289" s="94" t="s">
        <v>105</v>
      </c>
      <c r="I289" s="94"/>
      <c r="J289" s="94"/>
      <c r="K289" s="112" t="s">
        <v>83</v>
      </c>
      <c r="L289" s="94" t="s">
        <v>112</v>
      </c>
      <c r="M289" s="113"/>
      <c r="N289" s="113"/>
      <c r="O289" s="94"/>
      <c r="P289" s="113"/>
      <c r="Q289" s="113"/>
      <c r="R289" s="113"/>
      <c r="S289" s="113"/>
      <c r="T289" s="113"/>
      <c r="U289" s="113"/>
      <c r="V289" s="113"/>
      <c r="W289" s="113"/>
      <c r="X289" s="113"/>
    </row>
    <row r="290" ht="30" hidden="1" customHeight="1" spans="1:24">
      <c r="A290" s="85">
        <v>151</v>
      </c>
      <c r="B290" s="103" t="s">
        <v>533</v>
      </c>
      <c r="C290" s="85" t="s">
        <v>131</v>
      </c>
      <c r="D290" s="124">
        <f t="shared" si="7"/>
        <v>0.02</v>
      </c>
      <c r="E290" s="124"/>
      <c r="F290" s="124">
        <v>0.02</v>
      </c>
      <c r="G290" s="94" t="s">
        <v>190</v>
      </c>
      <c r="H290" s="94" t="s">
        <v>105</v>
      </c>
      <c r="I290" s="94"/>
      <c r="J290" s="94"/>
      <c r="K290" s="112" t="s">
        <v>83</v>
      </c>
      <c r="L290" s="94" t="s">
        <v>112</v>
      </c>
      <c r="M290" s="113"/>
      <c r="N290" s="113"/>
      <c r="O290" s="94"/>
      <c r="P290" s="113"/>
      <c r="Q290" s="113"/>
      <c r="R290" s="113"/>
      <c r="S290" s="113"/>
      <c r="T290" s="113"/>
      <c r="U290" s="113"/>
      <c r="V290" s="113"/>
      <c r="W290" s="113"/>
      <c r="X290" s="113"/>
    </row>
    <row r="291" ht="30" hidden="1" customHeight="1" spans="1:24">
      <c r="A291" s="85">
        <v>152</v>
      </c>
      <c r="B291" s="103" t="s">
        <v>534</v>
      </c>
      <c r="C291" s="85" t="s">
        <v>131</v>
      </c>
      <c r="D291" s="124">
        <f t="shared" si="7"/>
        <v>0.01</v>
      </c>
      <c r="E291" s="124"/>
      <c r="F291" s="124">
        <v>0.01</v>
      </c>
      <c r="G291" s="94" t="s">
        <v>190</v>
      </c>
      <c r="H291" s="88" t="s">
        <v>56</v>
      </c>
      <c r="I291" s="94"/>
      <c r="J291" s="94"/>
      <c r="K291" s="112" t="s">
        <v>83</v>
      </c>
      <c r="L291" s="94" t="s">
        <v>112</v>
      </c>
      <c r="M291" s="113"/>
      <c r="N291" s="113"/>
      <c r="O291" s="94"/>
      <c r="P291" s="113"/>
      <c r="Q291" s="113"/>
      <c r="R291" s="113"/>
      <c r="S291" s="113"/>
      <c r="T291" s="113"/>
      <c r="U291" s="113"/>
      <c r="V291" s="113"/>
      <c r="W291" s="113"/>
      <c r="X291" s="113"/>
    </row>
    <row r="292" ht="30" hidden="1" customHeight="1" spans="1:24">
      <c r="A292" s="85">
        <v>153</v>
      </c>
      <c r="B292" s="103" t="s">
        <v>535</v>
      </c>
      <c r="C292" s="85" t="s">
        <v>89</v>
      </c>
      <c r="D292" s="124">
        <f t="shared" si="7"/>
        <v>0.52</v>
      </c>
      <c r="E292" s="124"/>
      <c r="F292" s="124">
        <v>0.52</v>
      </c>
      <c r="G292" s="94" t="s">
        <v>190</v>
      </c>
      <c r="H292" s="94" t="s">
        <v>79</v>
      </c>
      <c r="I292" s="94"/>
      <c r="J292" s="94"/>
      <c r="K292" s="112" t="s">
        <v>83</v>
      </c>
      <c r="L292" s="94" t="s">
        <v>112</v>
      </c>
      <c r="M292" s="113"/>
      <c r="N292" s="113"/>
      <c r="O292" s="94"/>
      <c r="P292" s="113"/>
      <c r="Q292" s="113"/>
      <c r="R292" s="113"/>
      <c r="S292" s="113"/>
      <c r="T292" s="113"/>
      <c r="U292" s="113"/>
      <c r="V292" s="113"/>
      <c r="W292" s="113"/>
      <c r="X292" s="113"/>
    </row>
    <row r="293" ht="30" hidden="1" customHeight="1" spans="1:24">
      <c r="A293" s="85">
        <v>154</v>
      </c>
      <c r="B293" s="103" t="s">
        <v>536</v>
      </c>
      <c r="C293" s="85" t="s">
        <v>89</v>
      </c>
      <c r="D293" s="124">
        <f t="shared" si="7"/>
        <v>0.04</v>
      </c>
      <c r="E293" s="124"/>
      <c r="F293" s="124">
        <v>0.04</v>
      </c>
      <c r="G293" s="94" t="s">
        <v>270</v>
      </c>
      <c r="H293" s="88" t="s">
        <v>111</v>
      </c>
      <c r="I293" s="94"/>
      <c r="J293" s="94"/>
      <c r="K293" s="112" t="s">
        <v>83</v>
      </c>
      <c r="L293" s="94" t="s">
        <v>112</v>
      </c>
      <c r="M293" s="113"/>
      <c r="N293" s="113"/>
      <c r="O293" s="94"/>
      <c r="P293" s="113"/>
      <c r="Q293" s="113"/>
      <c r="R293" s="113"/>
      <c r="S293" s="113"/>
      <c r="T293" s="113"/>
      <c r="U293" s="113"/>
      <c r="V293" s="113"/>
      <c r="W293" s="113"/>
      <c r="X293" s="113"/>
    </row>
    <row r="294" ht="30" hidden="1" customHeight="1" spans="1:24">
      <c r="A294" s="85">
        <v>155</v>
      </c>
      <c r="B294" s="86" t="s">
        <v>537</v>
      </c>
      <c r="C294" s="85" t="s">
        <v>131</v>
      </c>
      <c r="D294" s="87">
        <f t="shared" si="7"/>
        <v>0.09</v>
      </c>
      <c r="E294" s="87"/>
      <c r="F294" s="87">
        <v>0.09</v>
      </c>
      <c r="G294" s="88" t="s">
        <v>538</v>
      </c>
      <c r="H294" s="88" t="s">
        <v>56</v>
      </c>
      <c r="I294" s="85" t="s">
        <v>539</v>
      </c>
      <c r="J294" s="94" t="s">
        <v>540</v>
      </c>
      <c r="K294" s="112" t="s">
        <v>83</v>
      </c>
      <c r="L294" s="94" t="s">
        <v>112</v>
      </c>
      <c r="M294" s="113"/>
      <c r="N294" s="113"/>
      <c r="O294" s="94"/>
      <c r="P294" s="113"/>
      <c r="Q294" s="113"/>
      <c r="R294" s="113"/>
      <c r="S294" s="113"/>
      <c r="T294" s="113"/>
      <c r="U294" s="113"/>
      <c r="V294" s="113"/>
      <c r="W294" s="113"/>
      <c r="X294" s="113"/>
    </row>
    <row r="295" ht="30" hidden="1" customHeight="1" spans="1:24">
      <c r="A295" s="85">
        <v>156</v>
      </c>
      <c r="B295" s="103" t="s">
        <v>541</v>
      </c>
      <c r="C295" s="85" t="s">
        <v>131</v>
      </c>
      <c r="D295" s="87">
        <f t="shared" si="7"/>
        <v>0.2</v>
      </c>
      <c r="E295" s="124"/>
      <c r="F295" s="87">
        <v>0.2</v>
      </c>
      <c r="G295" s="94" t="s">
        <v>159</v>
      </c>
      <c r="H295" s="88" t="s">
        <v>56</v>
      </c>
      <c r="I295" s="94"/>
      <c r="J295" s="114"/>
      <c r="K295" s="112" t="s">
        <v>83</v>
      </c>
      <c r="L295" s="94" t="s">
        <v>112</v>
      </c>
      <c r="M295" s="113"/>
      <c r="N295" s="113"/>
      <c r="O295" s="94"/>
      <c r="P295" s="113"/>
      <c r="Q295" s="113"/>
      <c r="R295" s="113"/>
      <c r="S295" s="113"/>
      <c r="T295" s="113"/>
      <c r="U295" s="113"/>
      <c r="V295" s="113"/>
      <c r="W295" s="113"/>
      <c r="X295" s="113"/>
    </row>
    <row r="296" ht="30" hidden="1" customHeight="1" spans="1:24">
      <c r="A296" s="85">
        <v>157</v>
      </c>
      <c r="B296" s="103" t="s">
        <v>542</v>
      </c>
      <c r="C296" s="85" t="s">
        <v>131</v>
      </c>
      <c r="D296" s="87">
        <v>0.58</v>
      </c>
      <c r="E296" s="124"/>
      <c r="F296" s="87">
        <v>0.58</v>
      </c>
      <c r="G296" s="94" t="s">
        <v>159</v>
      </c>
      <c r="H296" s="88" t="s">
        <v>70</v>
      </c>
      <c r="I296" s="94">
        <v>28</v>
      </c>
      <c r="J296" s="94" t="s">
        <v>543</v>
      </c>
      <c r="K296" s="112" t="s">
        <v>211</v>
      </c>
      <c r="L296" s="94" t="s">
        <v>66</v>
      </c>
      <c r="M296" s="113"/>
      <c r="N296" s="113"/>
      <c r="O296" s="94"/>
      <c r="P296" s="113"/>
      <c r="Q296" s="113"/>
      <c r="R296" s="113"/>
      <c r="S296" s="113"/>
      <c r="T296" s="113"/>
      <c r="U296" s="113"/>
      <c r="V296" s="113"/>
      <c r="W296" s="113"/>
      <c r="X296" s="113"/>
    </row>
    <row r="297" ht="30" hidden="1" customHeight="1" spans="1:24">
      <c r="A297" s="85">
        <v>158</v>
      </c>
      <c r="B297" s="103" t="s">
        <v>544</v>
      </c>
      <c r="C297" s="85" t="s">
        <v>131</v>
      </c>
      <c r="D297" s="139">
        <v>0.0036</v>
      </c>
      <c r="E297" s="124"/>
      <c r="F297" s="139">
        <v>0.0036</v>
      </c>
      <c r="G297" s="94" t="s">
        <v>261</v>
      </c>
      <c r="H297" s="88" t="s">
        <v>56</v>
      </c>
      <c r="I297" s="94"/>
      <c r="J297" s="94"/>
      <c r="K297" s="112" t="s">
        <v>545</v>
      </c>
      <c r="L297" s="94" t="s">
        <v>66</v>
      </c>
      <c r="M297" s="113"/>
      <c r="N297" s="113"/>
      <c r="O297" s="94"/>
      <c r="P297" s="113"/>
      <c r="Q297" s="113"/>
      <c r="R297" s="113"/>
      <c r="S297" s="113"/>
      <c r="T297" s="113"/>
      <c r="U297" s="113"/>
      <c r="V297" s="113"/>
      <c r="W297" s="113"/>
      <c r="X297" s="113"/>
    </row>
    <row r="298" ht="18.9" hidden="1" customHeight="1" spans="1:24">
      <c r="A298" s="85">
        <v>159</v>
      </c>
      <c r="B298" s="103" t="s">
        <v>546</v>
      </c>
      <c r="C298" s="85" t="s">
        <v>131</v>
      </c>
      <c r="D298" s="87">
        <v>0.01</v>
      </c>
      <c r="E298" s="124"/>
      <c r="F298" s="87">
        <v>0.01</v>
      </c>
      <c r="G298" s="94" t="s">
        <v>270</v>
      </c>
      <c r="H298" s="88" t="s">
        <v>56</v>
      </c>
      <c r="I298" s="94">
        <v>26</v>
      </c>
      <c r="J298" s="94">
        <v>176</v>
      </c>
      <c r="K298" s="112" t="s">
        <v>211</v>
      </c>
      <c r="L298" s="94" t="s">
        <v>66</v>
      </c>
      <c r="M298" s="113"/>
      <c r="N298" s="113"/>
      <c r="O298" s="94"/>
      <c r="P298" s="113"/>
      <c r="Q298" s="113"/>
      <c r="R298" s="113"/>
      <c r="S298" s="113"/>
      <c r="T298" s="113"/>
      <c r="U298" s="113"/>
      <c r="V298" s="113"/>
      <c r="W298" s="113"/>
      <c r="X298" s="113"/>
    </row>
    <row r="299" ht="18.9" hidden="1" customHeight="1" spans="1:24">
      <c r="A299" s="85">
        <v>160</v>
      </c>
      <c r="B299" s="103" t="s">
        <v>547</v>
      </c>
      <c r="C299" s="85" t="s">
        <v>89</v>
      </c>
      <c r="D299" s="87">
        <v>0.02</v>
      </c>
      <c r="E299" s="124"/>
      <c r="F299" s="87">
        <v>0.02</v>
      </c>
      <c r="G299" s="94" t="s">
        <v>55</v>
      </c>
      <c r="H299" s="88" t="s">
        <v>297</v>
      </c>
      <c r="I299" s="94">
        <v>33</v>
      </c>
      <c r="J299" s="94" t="s">
        <v>548</v>
      </c>
      <c r="K299" s="112" t="s">
        <v>211</v>
      </c>
      <c r="L299" s="94" t="s">
        <v>66</v>
      </c>
      <c r="M299" s="113"/>
      <c r="N299" s="113"/>
      <c r="O299" s="94"/>
      <c r="P299" s="113"/>
      <c r="Q299" s="113"/>
      <c r="R299" s="113"/>
      <c r="S299" s="113"/>
      <c r="T299" s="113"/>
      <c r="U299" s="113"/>
      <c r="V299" s="113"/>
      <c r="W299" s="113"/>
      <c r="X299" s="113"/>
    </row>
    <row r="300" ht="18.9" hidden="1" customHeight="1" spans="1:24">
      <c r="A300" s="85">
        <v>161</v>
      </c>
      <c r="B300" s="86" t="s">
        <v>549</v>
      </c>
      <c r="C300" s="85" t="s">
        <v>131</v>
      </c>
      <c r="D300" s="87">
        <v>0.019</v>
      </c>
      <c r="E300" s="87"/>
      <c r="F300" s="87">
        <v>0.019</v>
      </c>
      <c r="G300" s="104" t="s">
        <v>550</v>
      </c>
      <c r="H300" s="104" t="s">
        <v>56</v>
      </c>
      <c r="I300" s="94"/>
      <c r="J300" s="94"/>
      <c r="K300" s="112" t="s">
        <v>176</v>
      </c>
      <c r="L300" s="94" t="s">
        <v>58</v>
      </c>
      <c r="M300" s="113"/>
      <c r="N300" s="113"/>
      <c r="O300" s="94"/>
      <c r="P300" s="113"/>
      <c r="Q300" s="113"/>
      <c r="R300" s="113"/>
      <c r="S300" s="113"/>
      <c r="T300" s="113"/>
      <c r="U300" s="113"/>
      <c r="V300" s="113"/>
      <c r="W300" s="113"/>
      <c r="X300" s="113"/>
    </row>
    <row r="301" ht="30" hidden="1" customHeight="1" spans="1:24">
      <c r="A301" s="85">
        <v>162</v>
      </c>
      <c r="B301" s="86" t="s">
        <v>551</v>
      </c>
      <c r="C301" s="85" t="s">
        <v>131</v>
      </c>
      <c r="D301" s="87">
        <v>0.58496</v>
      </c>
      <c r="E301" s="87"/>
      <c r="F301" s="87">
        <v>0.58496</v>
      </c>
      <c r="G301" s="104" t="s">
        <v>203</v>
      </c>
      <c r="H301" s="104" t="s">
        <v>70</v>
      </c>
      <c r="I301" s="94">
        <v>28</v>
      </c>
      <c r="J301" s="94" t="s">
        <v>552</v>
      </c>
      <c r="K301" s="112" t="s">
        <v>176</v>
      </c>
      <c r="L301" s="94"/>
      <c r="M301" s="113"/>
      <c r="N301" s="113"/>
      <c r="O301" s="94"/>
      <c r="P301" s="113"/>
      <c r="Q301" s="113"/>
      <c r="R301" s="113"/>
      <c r="S301" s="113"/>
      <c r="T301" s="113"/>
      <c r="U301" s="113"/>
      <c r="V301" s="113"/>
      <c r="W301" s="113"/>
      <c r="X301" s="113"/>
    </row>
    <row r="302" ht="18.45" hidden="1" customHeight="1" spans="1:24">
      <c r="A302" s="85">
        <v>163</v>
      </c>
      <c r="B302" s="86" t="s">
        <v>553</v>
      </c>
      <c r="C302" s="85" t="s">
        <v>131</v>
      </c>
      <c r="D302" s="87">
        <v>0.04</v>
      </c>
      <c r="E302" s="87"/>
      <c r="F302" s="87">
        <v>0.04</v>
      </c>
      <c r="G302" s="104" t="s">
        <v>87</v>
      </c>
      <c r="H302" s="104" t="s">
        <v>73</v>
      </c>
      <c r="I302" s="94">
        <v>19</v>
      </c>
      <c r="J302" s="94" t="s">
        <v>554</v>
      </c>
      <c r="K302" s="112" t="s">
        <v>176</v>
      </c>
      <c r="L302" s="94"/>
      <c r="M302" s="113"/>
      <c r="N302" s="113"/>
      <c r="O302" s="94"/>
      <c r="P302" s="113"/>
      <c r="Q302" s="113"/>
      <c r="R302" s="113"/>
      <c r="S302" s="113"/>
      <c r="T302" s="113"/>
      <c r="U302" s="113"/>
      <c r="V302" s="113"/>
      <c r="W302" s="113"/>
      <c r="X302" s="113"/>
    </row>
    <row r="303" ht="18.45" hidden="1" customHeight="1" spans="1:24">
      <c r="A303" s="85">
        <v>164</v>
      </c>
      <c r="B303" s="86" t="s">
        <v>555</v>
      </c>
      <c r="C303" s="85" t="s">
        <v>89</v>
      </c>
      <c r="D303" s="87">
        <v>0.1</v>
      </c>
      <c r="E303" s="87"/>
      <c r="F303" s="87">
        <v>0.1</v>
      </c>
      <c r="G303" s="104" t="s">
        <v>265</v>
      </c>
      <c r="H303" s="104" t="s">
        <v>297</v>
      </c>
      <c r="I303" s="94">
        <v>37</v>
      </c>
      <c r="J303" s="94">
        <v>15</v>
      </c>
      <c r="K303" s="112" t="s">
        <v>176</v>
      </c>
      <c r="L303" s="94"/>
      <c r="M303" s="113"/>
      <c r="N303" s="113"/>
      <c r="O303" s="94"/>
      <c r="P303" s="113"/>
      <c r="Q303" s="113"/>
      <c r="R303" s="113"/>
      <c r="S303" s="113"/>
      <c r="T303" s="113"/>
      <c r="U303" s="113"/>
      <c r="V303" s="113"/>
      <c r="W303" s="113"/>
      <c r="X303" s="113"/>
    </row>
    <row r="304" ht="18.45" hidden="1" customHeight="1" spans="1:24">
      <c r="A304" s="85">
        <v>165</v>
      </c>
      <c r="B304" s="86" t="s">
        <v>556</v>
      </c>
      <c r="C304" s="85" t="s">
        <v>89</v>
      </c>
      <c r="D304" s="87">
        <v>0.012</v>
      </c>
      <c r="E304" s="87"/>
      <c r="F304" s="87">
        <v>0.012</v>
      </c>
      <c r="G304" s="104" t="s">
        <v>203</v>
      </c>
      <c r="H304" s="104" t="s">
        <v>111</v>
      </c>
      <c r="I304" s="94">
        <v>23</v>
      </c>
      <c r="J304" s="94">
        <v>78</v>
      </c>
      <c r="K304" s="112" t="s">
        <v>176</v>
      </c>
      <c r="L304" s="94"/>
      <c r="M304" s="113"/>
      <c r="N304" s="113"/>
      <c r="O304" s="94"/>
      <c r="P304" s="113"/>
      <c r="Q304" s="113"/>
      <c r="R304" s="113"/>
      <c r="S304" s="113"/>
      <c r="T304" s="113"/>
      <c r="U304" s="113"/>
      <c r="V304" s="113"/>
      <c r="W304" s="113"/>
      <c r="X304" s="113"/>
    </row>
    <row r="305" ht="19.05" customHeight="1" spans="1:24">
      <c r="A305" s="89" t="s">
        <v>557</v>
      </c>
      <c r="B305" s="90" t="s">
        <v>558</v>
      </c>
      <c r="C305" s="85"/>
      <c r="D305" s="87"/>
      <c r="E305" s="87"/>
      <c r="F305" s="87"/>
      <c r="G305" s="94"/>
      <c r="H305" s="94"/>
      <c r="I305" s="85"/>
      <c r="J305" s="94"/>
      <c r="K305" s="112"/>
      <c r="L305" s="94"/>
      <c r="M305" s="113"/>
      <c r="N305" s="113"/>
      <c r="O305" s="94"/>
      <c r="P305" s="113"/>
      <c r="Q305" s="113"/>
      <c r="R305" s="113"/>
      <c r="S305" s="113"/>
      <c r="T305" s="113"/>
      <c r="U305" s="113"/>
      <c r="V305" s="113"/>
      <c r="W305" s="113"/>
      <c r="X305" s="113"/>
    </row>
    <row r="306" ht="18.45" hidden="1" customHeight="1" spans="1:24">
      <c r="A306" s="85">
        <v>166</v>
      </c>
      <c r="B306" s="86" t="s">
        <v>559</v>
      </c>
      <c r="C306" s="85" t="s">
        <v>265</v>
      </c>
      <c r="D306" s="87">
        <v>0.0997</v>
      </c>
      <c r="E306" s="87"/>
      <c r="F306" s="87">
        <v>0.0997</v>
      </c>
      <c r="G306" s="94" t="s">
        <v>265</v>
      </c>
      <c r="H306" s="94" t="s">
        <v>82</v>
      </c>
      <c r="I306" s="85">
        <v>53</v>
      </c>
      <c r="J306" s="94" t="s">
        <v>560</v>
      </c>
      <c r="K306" s="112" t="s">
        <v>211</v>
      </c>
      <c r="L306" s="94" t="s">
        <v>66</v>
      </c>
      <c r="M306" s="113"/>
      <c r="N306" s="113"/>
      <c r="O306" s="94"/>
      <c r="P306" s="113"/>
      <c r="Q306" s="113"/>
      <c r="R306" s="113"/>
      <c r="S306" s="113"/>
      <c r="T306" s="113"/>
      <c r="U306" s="113"/>
      <c r="V306" s="113"/>
      <c r="W306" s="113"/>
      <c r="X306" s="113"/>
    </row>
    <row r="307" ht="18.45" hidden="1" customHeight="1" spans="1:24">
      <c r="A307" s="85">
        <v>167</v>
      </c>
      <c r="B307" s="86" t="s">
        <v>561</v>
      </c>
      <c r="C307" s="85" t="s">
        <v>265</v>
      </c>
      <c r="D307" s="87">
        <v>0.361</v>
      </c>
      <c r="E307" s="87"/>
      <c r="F307" s="87">
        <v>0.361</v>
      </c>
      <c r="G307" s="94" t="s">
        <v>265</v>
      </c>
      <c r="H307" s="94" t="s">
        <v>82</v>
      </c>
      <c r="I307" s="85">
        <v>14</v>
      </c>
      <c r="J307" s="94">
        <v>30</v>
      </c>
      <c r="K307" s="112" t="s">
        <v>211</v>
      </c>
      <c r="L307" s="94" t="s">
        <v>66</v>
      </c>
      <c r="M307" s="113"/>
      <c r="N307" s="113"/>
      <c r="O307" s="94"/>
      <c r="P307" s="113"/>
      <c r="Q307" s="113"/>
      <c r="R307" s="113"/>
      <c r="S307" s="113"/>
      <c r="T307" s="113"/>
      <c r="U307" s="113"/>
      <c r="V307" s="113"/>
      <c r="W307" s="113"/>
      <c r="X307" s="113"/>
    </row>
    <row r="308" ht="18.45" hidden="1" customHeight="1" spans="1:24">
      <c r="A308" s="85">
        <v>168</v>
      </c>
      <c r="B308" s="86" t="s">
        <v>562</v>
      </c>
      <c r="C308" s="85" t="s">
        <v>265</v>
      </c>
      <c r="D308" s="87">
        <v>0.0339</v>
      </c>
      <c r="E308" s="87"/>
      <c r="F308" s="87">
        <v>0.0339</v>
      </c>
      <c r="G308" s="94" t="s">
        <v>265</v>
      </c>
      <c r="H308" s="94" t="s">
        <v>82</v>
      </c>
      <c r="I308" s="85">
        <v>39</v>
      </c>
      <c r="J308" s="94" t="s">
        <v>563</v>
      </c>
      <c r="K308" s="112" t="s">
        <v>211</v>
      </c>
      <c r="L308" s="94" t="s">
        <v>66</v>
      </c>
      <c r="M308" s="113"/>
      <c r="N308" s="113"/>
      <c r="O308" s="94"/>
      <c r="P308" s="113"/>
      <c r="Q308" s="113"/>
      <c r="R308" s="113"/>
      <c r="S308" s="113"/>
      <c r="T308" s="113"/>
      <c r="U308" s="113"/>
      <c r="V308" s="113"/>
      <c r="W308" s="113"/>
      <c r="X308" s="113"/>
    </row>
    <row r="309" ht="18.45" hidden="1" customHeight="1" spans="1:24">
      <c r="A309" s="85">
        <v>169</v>
      </c>
      <c r="B309" s="86" t="s">
        <v>564</v>
      </c>
      <c r="C309" s="85" t="s">
        <v>265</v>
      </c>
      <c r="D309" s="87">
        <v>0.1</v>
      </c>
      <c r="E309" s="87"/>
      <c r="F309" s="87">
        <v>0.1</v>
      </c>
      <c r="G309" s="94" t="s">
        <v>265</v>
      </c>
      <c r="H309" s="94" t="s">
        <v>82</v>
      </c>
      <c r="I309" s="85">
        <v>23</v>
      </c>
      <c r="J309" s="94" t="s">
        <v>565</v>
      </c>
      <c r="K309" s="112" t="s">
        <v>211</v>
      </c>
      <c r="L309" s="94" t="s">
        <v>66</v>
      </c>
      <c r="M309" s="113"/>
      <c r="N309" s="113"/>
      <c r="O309" s="94"/>
      <c r="P309" s="113"/>
      <c r="Q309" s="113"/>
      <c r="R309" s="113"/>
      <c r="S309" s="113"/>
      <c r="T309" s="113"/>
      <c r="U309" s="113"/>
      <c r="V309" s="113"/>
      <c r="W309" s="113"/>
      <c r="X309" s="113"/>
    </row>
    <row r="310" ht="18.45" hidden="1" customHeight="1" spans="1:24">
      <c r="A310" s="85">
        <v>170</v>
      </c>
      <c r="B310" s="86" t="s">
        <v>566</v>
      </c>
      <c r="C310" s="85" t="s">
        <v>265</v>
      </c>
      <c r="D310" s="87">
        <v>0.0899</v>
      </c>
      <c r="E310" s="87"/>
      <c r="F310" s="87">
        <v>0.0899</v>
      </c>
      <c r="G310" s="94" t="s">
        <v>265</v>
      </c>
      <c r="H310" s="94" t="s">
        <v>82</v>
      </c>
      <c r="I310" s="85">
        <v>74</v>
      </c>
      <c r="J310" s="94">
        <v>198</v>
      </c>
      <c r="K310" s="112" t="s">
        <v>211</v>
      </c>
      <c r="L310" s="94" t="s">
        <v>66</v>
      </c>
      <c r="M310" s="113"/>
      <c r="N310" s="113"/>
      <c r="O310" s="94"/>
      <c r="P310" s="113"/>
      <c r="Q310" s="113"/>
      <c r="R310" s="113"/>
      <c r="S310" s="113"/>
      <c r="T310" s="113"/>
      <c r="U310" s="113"/>
      <c r="V310" s="113"/>
      <c r="W310" s="113"/>
      <c r="X310" s="113"/>
    </row>
    <row r="311" ht="18.45" hidden="1" customHeight="1" spans="1:24">
      <c r="A311" s="85">
        <v>171</v>
      </c>
      <c r="B311" s="86" t="s">
        <v>567</v>
      </c>
      <c r="C311" s="85" t="s">
        <v>265</v>
      </c>
      <c r="D311" s="87">
        <v>0.05</v>
      </c>
      <c r="E311" s="87"/>
      <c r="F311" s="87">
        <v>0.05</v>
      </c>
      <c r="G311" s="94" t="s">
        <v>265</v>
      </c>
      <c r="H311" s="94" t="s">
        <v>82</v>
      </c>
      <c r="I311" s="85">
        <v>66</v>
      </c>
      <c r="J311" s="94" t="s">
        <v>568</v>
      </c>
      <c r="K311" s="112" t="s">
        <v>211</v>
      </c>
      <c r="L311" s="94" t="s">
        <v>66</v>
      </c>
      <c r="M311" s="113"/>
      <c r="N311" s="113"/>
      <c r="O311" s="94"/>
      <c r="P311" s="113"/>
      <c r="Q311" s="113"/>
      <c r="R311" s="113"/>
      <c r="S311" s="113"/>
      <c r="T311" s="113"/>
      <c r="U311" s="113"/>
      <c r="V311" s="113"/>
      <c r="W311" s="113"/>
      <c r="X311" s="113"/>
    </row>
    <row r="312" ht="18.45" hidden="1" customHeight="1" spans="1:24">
      <c r="A312" s="85">
        <v>172</v>
      </c>
      <c r="B312" s="86" t="s">
        <v>569</v>
      </c>
      <c r="C312" s="85" t="s">
        <v>265</v>
      </c>
      <c r="D312" s="87">
        <v>0.6418</v>
      </c>
      <c r="E312" s="87"/>
      <c r="F312" s="87">
        <v>0.6418</v>
      </c>
      <c r="G312" s="94" t="s">
        <v>265</v>
      </c>
      <c r="H312" s="94" t="s">
        <v>82</v>
      </c>
      <c r="I312" s="85">
        <v>53</v>
      </c>
      <c r="J312" s="94" t="s">
        <v>570</v>
      </c>
      <c r="K312" s="112" t="s">
        <v>211</v>
      </c>
      <c r="L312" s="94" t="s">
        <v>66</v>
      </c>
      <c r="M312" s="113"/>
      <c r="N312" s="113"/>
      <c r="O312" s="94"/>
      <c r="P312" s="113"/>
      <c r="Q312" s="113"/>
      <c r="R312" s="113"/>
      <c r="S312" s="113"/>
      <c r="T312" s="113"/>
      <c r="U312" s="113"/>
      <c r="V312" s="113"/>
      <c r="W312" s="113"/>
      <c r="X312" s="113"/>
    </row>
    <row r="313" ht="19.05" customHeight="1" spans="1:24">
      <c r="A313" s="85">
        <v>173</v>
      </c>
      <c r="B313" s="86" t="s">
        <v>571</v>
      </c>
      <c r="C313" s="85" t="s">
        <v>250</v>
      </c>
      <c r="D313" s="87">
        <v>0.03</v>
      </c>
      <c r="E313" s="87"/>
      <c r="F313" s="87">
        <v>0.03</v>
      </c>
      <c r="G313" s="85" t="s">
        <v>250</v>
      </c>
      <c r="H313" s="94" t="s">
        <v>76</v>
      </c>
      <c r="I313" s="85">
        <v>36</v>
      </c>
      <c r="J313" s="94">
        <v>1285</v>
      </c>
      <c r="K313" s="112" t="s">
        <v>211</v>
      </c>
      <c r="L313" s="94" t="s">
        <v>66</v>
      </c>
      <c r="M313" s="113"/>
      <c r="N313" s="113"/>
      <c r="O313" s="94"/>
      <c r="P313" s="113"/>
      <c r="Q313" s="113"/>
      <c r="R313" s="113"/>
      <c r="S313" s="113"/>
      <c r="T313" s="113"/>
      <c r="U313" s="113"/>
      <c r="V313" s="113"/>
      <c r="W313" s="113"/>
      <c r="X313" s="113"/>
    </row>
    <row r="314" ht="19.05" customHeight="1" spans="1:24">
      <c r="A314" s="140">
        <v>174</v>
      </c>
      <c r="B314" s="141" t="s">
        <v>572</v>
      </c>
      <c r="C314" s="140" t="s">
        <v>250</v>
      </c>
      <c r="D314" s="87">
        <v>3.41</v>
      </c>
      <c r="E314" s="87"/>
      <c r="F314" s="142">
        <v>3.41</v>
      </c>
      <c r="G314" s="140" t="s">
        <v>250</v>
      </c>
      <c r="H314" s="143" t="s">
        <v>76</v>
      </c>
      <c r="I314" s="140">
        <v>34</v>
      </c>
      <c r="J314" s="143" t="s">
        <v>573</v>
      </c>
      <c r="K314" s="112" t="s">
        <v>574</v>
      </c>
      <c r="L314" s="94" t="s">
        <v>66</v>
      </c>
      <c r="M314" s="113"/>
      <c r="N314" s="113"/>
      <c r="O314" s="94"/>
      <c r="P314" s="113"/>
      <c r="Q314" s="146"/>
      <c r="R314" s="146"/>
      <c r="S314" s="146"/>
      <c r="T314" s="146"/>
      <c r="U314" s="146"/>
      <c r="V314" s="146"/>
      <c r="W314" s="146"/>
      <c r="X314" s="146"/>
    </row>
    <row r="315" ht="30" hidden="1" customHeight="1" spans="1:24">
      <c r="A315" s="157">
        <v>175</v>
      </c>
      <c r="B315" s="158" t="s">
        <v>575</v>
      </c>
      <c r="C315" s="157" t="s">
        <v>250</v>
      </c>
      <c r="D315" s="87">
        <v>6.61</v>
      </c>
      <c r="E315" s="87"/>
      <c r="F315" s="159">
        <v>6.61</v>
      </c>
      <c r="G315" s="157" t="s">
        <v>250</v>
      </c>
      <c r="H315" s="160" t="s">
        <v>297</v>
      </c>
      <c r="I315" s="157">
        <v>19</v>
      </c>
      <c r="J315" s="160">
        <v>523</v>
      </c>
      <c r="K315" s="112" t="s">
        <v>576</v>
      </c>
      <c r="L315" s="94" t="s">
        <v>66</v>
      </c>
      <c r="M315" s="113"/>
      <c r="N315" s="113"/>
      <c r="O315" s="94"/>
      <c r="P315" s="113"/>
      <c r="Q315" s="161"/>
      <c r="R315" s="161"/>
      <c r="S315" s="161"/>
      <c r="T315" s="161"/>
      <c r="U315" s="161"/>
      <c r="V315" s="161"/>
      <c r="W315" s="161"/>
      <c r="X315" s="161"/>
    </row>
    <row r="316" ht="30" hidden="1" customHeight="1" spans="1:24">
      <c r="A316" s="85">
        <v>176</v>
      </c>
      <c r="B316" s="86" t="s">
        <v>577</v>
      </c>
      <c r="C316" s="85" t="s">
        <v>250</v>
      </c>
      <c r="D316" s="87">
        <v>4.5</v>
      </c>
      <c r="E316" s="87"/>
      <c r="F316" s="87">
        <v>4.5</v>
      </c>
      <c r="G316" s="85" t="s">
        <v>250</v>
      </c>
      <c r="H316" s="94" t="s">
        <v>297</v>
      </c>
      <c r="I316" s="85" t="s">
        <v>578</v>
      </c>
      <c r="J316" s="94"/>
      <c r="K316" s="112" t="s">
        <v>579</v>
      </c>
      <c r="L316" s="94" t="s">
        <v>66</v>
      </c>
      <c r="M316" s="113"/>
      <c r="N316" s="113"/>
      <c r="O316" s="94"/>
      <c r="P316" s="113"/>
      <c r="Q316" s="113"/>
      <c r="R316" s="113"/>
      <c r="S316" s="113"/>
      <c r="T316" s="113"/>
      <c r="U316" s="113"/>
      <c r="V316" s="113"/>
      <c r="W316" s="113"/>
      <c r="X316" s="113"/>
    </row>
    <row r="317" ht="30" hidden="1" customHeight="1" spans="1:24">
      <c r="A317" s="85">
        <v>177</v>
      </c>
      <c r="B317" s="86" t="s">
        <v>580</v>
      </c>
      <c r="C317" s="85" t="s">
        <v>581</v>
      </c>
      <c r="D317" s="87">
        <v>0.198</v>
      </c>
      <c r="E317" s="87"/>
      <c r="F317" s="87">
        <v>0.198</v>
      </c>
      <c r="G317" s="94" t="s">
        <v>581</v>
      </c>
      <c r="H317" s="94" t="s">
        <v>297</v>
      </c>
      <c r="I317" s="85">
        <v>7</v>
      </c>
      <c r="J317" s="94">
        <v>274</v>
      </c>
      <c r="K317" s="112" t="s">
        <v>582</v>
      </c>
      <c r="L317" s="94" t="s">
        <v>66</v>
      </c>
      <c r="M317" s="113"/>
      <c r="N317" s="113"/>
      <c r="O317" s="94"/>
      <c r="P317" s="113"/>
      <c r="Q317" s="113"/>
      <c r="R317" s="113"/>
      <c r="S317" s="113"/>
      <c r="T317" s="113"/>
      <c r="U317" s="113"/>
      <c r="V317" s="113"/>
      <c r="W317" s="113"/>
      <c r="X317" s="113"/>
    </row>
    <row r="318" ht="30" hidden="1" customHeight="1" spans="1:24">
      <c r="A318" s="85">
        <v>178</v>
      </c>
      <c r="B318" s="86" t="s">
        <v>583</v>
      </c>
      <c r="C318" s="85" t="s">
        <v>584</v>
      </c>
      <c r="D318" s="87">
        <v>0.15</v>
      </c>
      <c r="E318" s="87"/>
      <c r="F318" s="87">
        <v>0.15</v>
      </c>
      <c r="G318" s="94" t="s">
        <v>584</v>
      </c>
      <c r="H318" s="94" t="s">
        <v>111</v>
      </c>
      <c r="I318" s="85" t="s">
        <v>585</v>
      </c>
      <c r="J318" s="94" t="s">
        <v>586</v>
      </c>
      <c r="K318" s="112" t="s">
        <v>587</v>
      </c>
      <c r="L318" s="94" t="s">
        <v>66</v>
      </c>
      <c r="M318" s="113"/>
      <c r="N318" s="113"/>
      <c r="O318" s="94"/>
      <c r="P318" s="113"/>
      <c r="Q318" s="113"/>
      <c r="R318" s="113"/>
      <c r="S318" s="113"/>
      <c r="T318" s="113"/>
      <c r="U318" s="113"/>
      <c r="V318" s="113"/>
      <c r="W318" s="113"/>
      <c r="X318" s="113"/>
    </row>
    <row r="319" ht="39.9" hidden="1" customHeight="1" spans="1:24">
      <c r="A319" s="140">
        <v>179</v>
      </c>
      <c r="B319" s="141" t="s">
        <v>588</v>
      </c>
      <c r="C319" s="140" t="s">
        <v>584</v>
      </c>
      <c r="D319" s="142">
        <v>0.31</v>
      </c>
      <c r="E319" s="142"/>
      <c r="F319" s="142">
        <v>0.31</v>
      </c>
      <c r="G319" s="143" t="s">
        <v>584</v>
      </c>
      <c r="H319" s="143" t="s">
        <v>117</v>
      </c>
      <c r="I319" s="140">
        <v>23</v>
      </c>
      <c r="J319" s="143" t="s">
        <v>589</v>
      </c>
      <c r="K319" s="145" t="s">
        <v>590</v>
      </c>
      <c r="L319" s="143" t="s">
        <v>66</v>
      </c>
      <c r="M319" s="146"/>
      <c r="N319" s="146"/>
      <c r="O319" s="143"/>
      <c r="P319" s="146"/>
      <c r="Q319" s="146"/>
      <c r="R319" s="146"/>
      <c r="S319" s="146"/>
      <c r="T319" s="146"/>
      <c r="U319" s="146"/>
      <c r="V319" s="146"/>
      <c r="W319" s="146"/>
      <c r="X319" s="146"/>
    </row>
    <row r="320" s="51" customFormat="1" ht="33.75" customHeight="1" spans="1:15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7"/>
      <c r="M320" s="147"/>
      <c r="O320" s="147"/>
    </row>
    <row r="321" spans="16:17">
      <c r="P321" s="53"/>
      <c r="Q321" s="53"/>
    </row>
    <row r="322" s="53" customFormat="1" spans="1:9">
      <c r="A322" s="54"/>
      <c r="B322" s="55"/>
      <c r="C322" s="54"/>
      <c r="D322" s="56"/>
      <c r="E322" s="56"/>
      <c r="F322" s="56"/>
      <c r="I322" s="54"/>
    </row>
    <row r="323" s="53" customFormat="1" spans="1:9">
      <c r="A323" s="54"/>
      <c r="B323" s="55"/>
      <c r="C323" s="54"/>
      <c r="D323" s="56"/>
      <c r="E323" s="56"/>
      <c r="F323" s="148"/>
      <c r="I323" s="54"/>
    </row>
    <row r="324" s="53" customFormat="1" spans="1:9">
      <c r="A324" s="54"/>
      <c r="B324" s="55"/>
      <c r="C324" s="54"/>
      <c r="D324" s="56"/>
      <c r="E324" s="56"/>
      <c r="F324" s="56"/>
      <c r="I324" s="54"/>
    </row>
    <row r="325" s="53" customFormat="1" spans="1:9">
      <c r="A325" s="54"/>
      <c r="B325" s="55"/>
      <c r="C325" s="54"/>
      <c r="D325" s="54"/>
      <c r="E325" s="56"/>
      <c r="F325" s="56"/>
      <c r="I325" s="54"/>
    </row>
    <row r="326" s="53" customFormat="1" spans="1:9">
      <c r="A326" s="54"/>
      <c r="B326" s="55"/>
      <c r="C326" s="54"/>
      <c r="D326" s="149"/>
      <c r="E326" s="56"/>
      <c r="F326" s="56"/>
      <c r="G326" s="56"/>
      <c r="I326" s="150"/>
    </row>
    <row r="327" s="53" customFormat="1" spans="1:9">
      <c r="A327" s="54"/>
      <c r="B327" s="55"/>
      <c r="C327" s="54"/>
      <c r="D327" s="54"/>
      <c r="E327" s="56"/>
      <c r="F327" s="150"/>
      <c r="I327" s="150"/>
    </row>
    <row r="328" s="53" customFormat="1" spans="1:9">
      <c r="A328" s="54"/>
      <c r="B328" s="55"/>
      <c r="C328" s="54"/>
      <c r="D328" s="54"/>
      <c r="E328" s="56"/>
      <c r="F328" s="150"/>
      <c r="I328" s="54"/>
    </row>
    <row r="329" s="53" customFormat="1" spans="1:9">
      <c r="A329" s="54"/>
      <c r="B329" s="55"/>
      <c r="C329" s="54"/>
      <c r="D329" s="54"/>
      <c r="E329" s="56"/>
      <c r="F329" s="151"/>
      <c r="I329" s="54"/>
    </row>
    <row r="330" s="53" customFormat="1" hidden="1" spans="1:9">
      <c r="A330" s="54"/>
      <c r="B330" s="55"/>
      <c r="C330" s="54"/>
      <c r="D330" s="56"/>
      <c r="E330" s="56"/>
      <c r="F330" s="56"/>
      <c r="I330" s="54"/>
    </row>
    <row r="331" s="53" customFormat="1" hidden="1" spans="1:9">
      <c r="A331" s="54"/>
      <c r="B331" s="55"/>
      <c r="C331" s="54"/>
      <c r="D331" s="54"/>
      <c r="E331" s="56"/>
      <c r="F331" s="150"/>
      <c r="I331" s="54"/>
    </row>
    <row r="332" s="53" customFormat="1" hidden="1" spans="1:9">
      <c r="A332" s="54"/>
      <c r="B332" s="55"/>
      <c r="C332" s="54"/>
      <c r="D332" s="54"/>
      <c r="E332" s="56"/>
      <c r="F332" s="56"/>
      <c r="I332" s="54"/>
    </row>
    <row r="333" s="53" customFormat="1" hidden="1" spans="1:9">
      <c r="A333" s="54"/>
      <c r="B333" s="55"/>
      <c r="C333" s="54"/>
      <c r="D333" s="149"/>
      <c r="E333" s="56"/>
      <c r="F333" s="151"/>
      <c r="I333" s="54"/>
    </row>
    <row r="334" s="53" customFormat="1" hidden="1" spans="1:9">
      <c r="A334" s="54"/>
      <c r="B334" s="55"/>
      <c r="C334" s="54"/>
      <c r="D334" s="56"/>
      <c r="E334" s="56"/>
      <c r="F334" s="56"/>
      <c r="I334" s="54"/>
    </row>
    <row r="335" s="53" customFormat="1" hidden="1" spans="1:9">
      <c r="A335" s="54"/>
      <c r="B335" s="55"/>
      <c r="C335" s="54"/>
      <c r="D335" s="56"/>
      <c r="E335" s="56"/>
      <c r="F335" s="56"/>
      <c r="I335" s="54"/>
    </row>
    <row r="336" s="53" customFormat="1" hidden="1" spans="1:9">
      <c r="A336" s="54"/>
      <c r="B336" s="55"/>
      <c r="C336" s="54"/>
      <c r="D336" s="56"/>
      <c r="E336" s="56"/>
      <c r="F336" s="56"/>
      <c r="I336" s="54"/>
    </row>
    <row r="337" s="53" customFormat="1" hidden="1" spans="1:9">
      <c r="A337" s="54"/>
      <c r="B337" s="55"/>
      <c r="C337" s="54"/>
      <c r="D337" s="54"/>
      <c r="E337" s="56"/>
      <c r="F337" s="150"/>
      <c r="I337" s="54"/>
    </row>
    <row r="338" s="53" customFormat="1" hidden="1" spans="1:9">
      <c r="A338" s="54"/>
      <c r="B338" s="55"/>
      <c r="C338" s="54"/>
      <c r="D338" s="54"/>
      <c r="E338" s="56"/>
      <c r="F338" s="56"/>
      <c r="I338" s="54"/>
    </row>
    <row r="339" s="53" customFormat="1" hidden="1" spans="1:9">
      <c r="A339" s="54"/>
      <c r="B339" s="55"/>
      <c r="C339" s="54"/>
      <c r="D339" s="56"/>
      <c r="E339" s="56"/>
      <c r="F339" s="56"/>
      <c r="I339" s="54"/>
    </row>
    <row r="340" s="53" customFormat="1" hidden="1" spans="1:9">
      <c r="A340" s="54"/>
      <c r="B340" s="55"/>
      <c r="C340" s="54"/>
      <c r="D340" s="56"/>
      <c r="E340" s="56"/>
      <c r="F340" s="56"/>
      <c r="I340" s="54"/>
    </row>
    <row r="341" s="53" customFormat="1" hidden="1" spans="1:17">
      <c r="A341" s="54"/>
      <c r="B341" s="55"/>
      <c r="C341" s="54"/>
      <c r="D341" s="56"/>
      <c r="E341" s="56"/>
      <c r="F341" s="56"/>
      <c r="I341" s="54"/>
      <c r="P341" s="55"/>
      <c r="Q341" s="55"/>
    </row>
    <row r="342" hidden="1"/>
    <row r="343" hidden="1"/>
    <row r="344" hidden="1"/>
    <row r="345" hidden="1"/>
    <row r="346" hidden="1"/>
    <row r="347" hidden="1" spans="6:6">
      <c r="F347" s="151"/>
    </row>
    <row r="348" hidden="1"/>
    <row r="349" hidden="1"/>
    <row r="352" hidden="1" spans="6:7">
      <c r="F352" s="151"/>
      <c r="G352" s="56"/>
    </row>
    <row r="355" hidden="1"/>
    <row r="356" hidden="1" spans="7:8">
      <c r="G356" s="53" t="s">
        <v>591</v>
      </c>
      <c r="H356" s="53">
        <v>6</v>
      </c>
    </row>
    <row r="357" hidden="1" spans="7:8">
      <c r="G357" s="53" t="s">
        <v>32</v>
      </c>
      <c r="H357" s="53">
        <v>5</v>
      </c>
    </row>
    <row r="358" hidden="1" spans="7:8">
      <c r="G358" s="53" t="s">
        <v>66</v>
      </c>
      <c r="H358" s="53">
        <v>153</v>
      </c>
    </row>
    <row r="359" hidden="1" spans="7:8">
      <c r="G359" s="53" t="s">
        <v>592</v>
      </c>
      <c r="H359" s="53">
        <v>25</v>
      </c>
    </row>
    <row r="360" hidden="1"/>
    <row r="361" hidden="1" spans="7:8">
      <c r="G361" s="53" t="s">
        <v>593</v>
      </c>
      <c r="H361" s="53">
        <f>+H358+H359</f>
        <v>178</v>
      </c>
    </row>
    <row r="362" hidden="1"/>
    <row r="363" hidden="1"/>
    <row r="364" hidden="1"/>
  </sheetData>
  <autoFilter ref="A13:X319">
    <filterColumn colId="7">
      <filters blank="1">
        <filter val="Hưng Thuận; Đôn Thuận; P. An Tịnh; P. An Hòa"/>
        <filter val="Các xã"/>
        <filter val="Phường An Tịnh; Phường Trảng Bàng; Phường Gia Lộc"/>
        <filter val="Các xã, phường"/>
        <filter val="Các phường"/>
        <filter val="Phường Gia Lộc; Phường Lộc Hưng, Phường An Tịnh"/>
        <filter val="P. An Hòa, P. An Tịnh"/>
        <filter val="Phường An Tịnh"/>
        <filter val="P. An Tịnh"/>
        <filter val="P. Trảng Bàng, P. An Tịnh"/>
        <filter val="(6)"/>
      </filters>
    </filterColumn>
    <extLst/>
  </autoFilter>
  <mergeCells count="27">
    <mergeCell ref="A1:B1"/>
    <mergeCell ref="A3:X3"/>
    <mergeCell ref="B6:P6"/>
    <mergeCell ref="B7:P7"/>
    <mergeCell ref="B8:P8"/>
    <mergeCell ref="B9:P9"/>
    <mergeCell ref="B10:P10"/>
    <mergeCell ref="B11:P11"/>
    <mergeCell ref="F13:G13"/>
    <mergeCell ref="I13:J13"/>
    <mergeCell ref="Q13:X13"/>
    <mergeCell ref="T14:X14"/>
    <mergeCell ref="A320:K320"/>
    <mergeCell ref="A13:A15"/>
    <mergeCell ref="B13:B15"/>
    <mergeCell ref="C13:C14"/>
    <mergeCell ref="D13:D14"/>
    <mergeCell ref="E13:E14"/>
    <mergeCell ref="H13:H15"/>
    <mergeCell ref="I14:I15"/>
    <mergeCell ref="J14:J15"/>
    <mergeCell ref="K13:K14"/>
    <mergeCell ref="L13:L14"/>
    <mergeCell ref="M13:M14"/>
    <mergeCell ref="Q14:Q15"/>
    <mergeCell ref="R14:R15"/>
    <mergeCell ref="S14:S15"/>
  </mergeCells>
  <printOptions horizontalCentered="1"/>
  <pageMargins left="0.3" right="0.3" top="0.7" bottom="0.3" header="0.3" footer="0.3"/>
  <pageSetup paperSize="9" scale="6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FF00"/>
  </sheetPr>
  <dimension ref="A1:X364"/>
  <sheetViews>
    <sheetView workbookViewId="0">
      <pane xSplit="2" ySplit="14" topLeftCell="C177" activePane="bottomRight" state="frozen"/>
      <selection/>
      <selection pane="topRight"/>
      <selection pane="bottomLeft"/>
      <selection pane="bottomRight" activeCell="F239" sqref="F232 F239"/>
    </sheetView>
  </sheetViews>
  <sheetFormatPr defaultColWidth="9" defaultRowHeight="12"/>
  <cols>
    <col min="1" max="1" width="6" style="54" customWidth="1"/>
    <col min="2" max="2" width="57.4444444444444" style="55" customWidth="1"/>
    <col min="3" max="3" width="5.88888888888889" style="54" customWidth="1"/>
    <col min="4" max="4" width="7.55555555555556" style="56" hidden="1" customWidth="1"/>
    <col min="5" max="5" width="7.44444444444444" style="56" hidden="1" customWidth="1"/>
    <col min="6" max="6" width="8.88888888888889" style="56" customWidth="1"/>
    <col min="7" max="7" width="28.3333333333333" style="53" customWidth="1"/>
    <col min="8" max="8" width="20.5555555555556" style="53" customWidth="1"/>
    <col min="9" max="9" width="8.44444444444444" style="54" customWidth="1"/>
    <col min="10" max="10" width="17.5555555555556" style="53" customWidth="1"/>
    <col min="11" max="11" width="37.6666666666667" style="53" hidden="1" customWidth="1"/>
    <col min="12" max="12" width="11.5555555555556" style="53" hidden="1" customWidth="1"/>
    <col min="13" max="13" width="13.4444444444444" style="53" hidden="1" customWidth="1"/>
    <col min="14" max="14" width="9.11111111111111" style="55" hidden="1" customWidth="1"/>
    <col min="15" max="15" width="9.11111111111111" style="53" hidden="1" customWidth="1"/>
    <col min="16" max="16" width="9" style="55" hidden="1" customWidth="1"/>
    <col min="17" max="18" width="8.88888888888889" style="55"/>
    <col min="19" max="19" width="11.7777777777778" style="55" customWidth="1"/>
    <col min="20" max="20" width="8.88888888888889" style="55"/>
    <col min="21" max="21" width="7.66666666666667" style="55" customWidth="1"/>
    <col min="22" max="22" width="7" style="55" customWidth="1"/>
    <col min="23" max="23" width="8.88888888888889" style="55"/>
    <col min="24" max="24" width="16.7777777777778" style="55" customWidth="1"/>
    <col min="25" max="16384" width="8.88888888888889" style="55"/>
  </cols>
  <sheetData>
    <row r="1" ht="13.2" spans="1:13">
      <c r="A1" s="57" t="s">
        <v>0</v>
      </c>
      <c r="B1" s="57"/>
      <c r="C1" s="57"/>
      <c r="D1" s="58"/>
      <c r="E1" s="59"/>
      <c r="F1" s="59"/>
      <c r="G1" s="60"/>
      <c r="H1" s="60"/>
      <c r="I1" s="59"/>
      <c r="J1" s="60"/>
      <c r="K1" s="60"/>
      <c r="L1" s="60"/>
      <c r="M1" s="60"/>
    </row>
    <row r="2" spans="1:13">
      <c r="A2" s="61"/>
      <c r="B2" s="62"/>
      <c r="C2" s="62"/>
      <c r="D2" s="58"/>
      <c r="E2" s="58"/>
      <c r="F2" s="58"/>
      <c r="G2" s="60"/>
      <c r="H2" s="60"/>
      <c r="I2" s="59"/>
      <c r="J2" s="60"/>
      <c r="K2" s="60"/>
      <c r="L2" s="60"/>
      <c r="M2" s="60"/>
    </row>
    <row r="3" ht="18.75" customHeight="1" spans="1:24">
      <c r="A3" s="63" t="s">
        <v>596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ht="4.2" customHeight="1" spans="1:13">
      <c r="A4" s="61"/>
      <c r="B4" s="64"/>
      <c r="C4" s="64"/>
      <c r="D4" s="64"/>
      <c r="E4" s="64"/>
      <c r="F4" s="64"/>
      <c r="G4" s="64"/>
      <c r="H4" s="61"/>
      <c r="I4" s="61"/>
      <c r="J4" s="64"/>
      <c r="K4" s="105"/>
      <c r="L4" s="106"/>
      <c r="M4" s="61"/>
    </row>
    <row r="5" ht="14.25" customHeight="1" spans="1:13">
      <c r="A5" s="65" t="s">
        <v>2</v>
      </c>
      <c r="B5" s="64"/>
      <c r="C5" s="64"/>
      <c r="D5" s="64"/>
      <c r="E5" s="64"/>
      <c r="F5" s="64"/>
      <c r="G5" s="64"/>
      <c r="H5" s="61"/>
      <c r="I5" s="61"/>
      <c r="J5" s="64"/>
      <c r="K5" s="105"/>
      <c r="L5" s="106"/>
      <c r="M5" s="61"/>
    </row>
    <row r="6" ht="14.25" customHeight="1" spans="1:16">
      <c r="A6" s="61"/>
      <c r="B6" s="66" t="s">
        <v>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ht="14.25" customHeight="1" spans="1:16">
      <c r="A7" s="61"/>
      <c r="B7" s="67" t="s">
        <v>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ht="14.25" customHeight="1" spans="1:16">
      <c r="A8" s="61"/>
      <c r="B8" s="68" t="s">
        <v>5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ht="14.25" customHeight="1" spans="1:16">
      <c r="A9" s="61"/>
      <c r="B9" s="69" t="s">
        <v>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ht="14.25" customHeight="1" spans="1:16">
      <c r="A10" s="61"/>
      <c r="B10" s="70" t="s">
        <v>7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ht="14.25" customHeight="1" spans="1:16">
      <c r="A11" s="61"/>
      <c r="B11" s="71" t="s">
        <v>8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ht="4.2" customHeight="1" spans="1:13">
      <c r="A12" s="61"/>
      <c r="B12" s="64"/>
      <c r="C12" s="64"/>
      <c r="D12" s="64"/>
      <c r="E12" s="64"/>
      <c r="F12" s="64"/>
      <c r="G12" s="64"/>
      <c r="H12" s="61"/>
      <c r="I12" s="61"/>
      <c r="J12" s="64"/>
      <c r="K12" s="105"/>
      <c r="L12" s="106"/>
      <c r="M12" s="61"/>
    </row>
    <row r="13" ht="18.9" customHeight="1" spans="1:24">
      <c r="A13" s="72" t="s">
        <v>9</v>
      </c>
      <c r="B13" s="73" t="s">
        <v>10</v>
      </c>
      <c r="C13" s="74" t="s">
        <v>11</v>
      </c>
      <c r="D13" s="75" t="s">
        <v>12</v>
      </c>
      <c r="E13" s="75" t="s">
        <v>13</v>
      </c>
      <c r="F13" s="76" t="s">
        <v>14</v>
      </c>
      <c r="G13" s="76"/>
      <c r="H13" s="73" t="s">
        <v>15</v>
      </c>
      <c r="I13" s="76" t="s">
        <v>16</v>
      </c>
      <c r="J13" s="76"/>
      <c r="K13" s="76" t="s">
        <v>17</v>
      </c>
      <c r="L13" s="76" t="s">
        <v>18</v>
      </c>
      <c r="M13" s="107" t="s">
        <v>19</v>
      </c>
      <c r="Q13" s="118" t="s">
        <v>20</v>
      </c>
      <c r="R13" s="118"/>
      <c r="S13" s="118"/>
      <c r="T13" s="118"/>
      <c r="U13" s="118"/>
      <c r="V13" s="118"/>
      <c r="W13" s="118"/>
      <c r="X13" s="118"/>
    </row>
    <row r="14" ht="19.8" customHeight="1" spans="1:24">
      <c r="A14" s="77"/>
      <c r="B14" s="78"/>
      <c r="C14" s="74"/>
      <c r="D14" s="75"/>
      <c r="E14" s="75"/>
      <c r="F14" s="75" t="s">
        <v>21</v>
      </c>
      <c r="G14" s="76" t="s">
        <v>22</v>
      </c>
      <c r="H14" s="78"/>
      <c r="I14" s="72" t="s">
        <v>23</v>
      </c>
      <c r="J14" s="73" t="s">
        <v>24</v>
      </c>
      <c r="K14" s="76"/>
      <c r="L14" s="76"/>
      <c r="M14" s="107"/>
      <c r="O14" s="60" t="s">
        <v>25</v>
      </c>
      <c r="Q14" s="118" t="s">
        <v>26</v>
      </c>
      <c r="R14" s="118" t="s">
        <v>27</v>
      </c>
      <c r="S14" s="118" t="s">
        <v>28</v>
      </c>
      <c r="T14" s="118" t="s">
        <v>29</v>
      </c>
      <c r="U14" s="118"/>
      <c r="V14" s="118"/>
      <c r="W14" s="118"/>
      <c r="X14" s="118"/>
    </row>
    <row r="15" ht="45" customHeight="1" spans="1:24">
      <c r="A15" s="77"/>
      <c r="B15" s="78"/>
      <c r="C15" s="72"/>
      <c r="D15" s="79"/>
      <c r="E15" s="79"/>
      <c r="F15" s="79"/>
      <c r="G15" s="73"/>
      <c r="H15" s="78"/>
      <c r="I15" s="77"/>
      <c r="J15" s="78"/>
      <c r="K15" s="73"/>
      <c r="L15" s="73"/>
      <c r="M15" s="60"/>
      <c r="O15" s="60"/>
      <c r="Q15" s="119"/>
      <c r="R15" s="119"/>
      <c r="S15" s="119"/>
      <c r="T15" s="119" t="s">
        <v>30</v>
      </c>
      <c r="U15" s="119" t="s">
        <v>31</v>
      </c>
      <c r="V15" s="119" t="s">
        <v>32</v>
      </c>
      <c r="W15" s="119" t="s">
        <v>33</v>
      </c>
      <c r="X15" s="120" t="s">
        <v>34</v>
      </c>
    </row>
    <row r="16" ht="15" customHeight="1" spans="1:24">
      <c r="A16" s="181" t="s">
        <v>35</v>
      </c>
      <c r="B16" s="181" t="s">
        <v>36</v>
      </c>
      <c r="C16" s="181" t="s">
        <v>37</v>
      </c>
      <c r="D16" s="75"/>
      <c r="E16" s="75"/>
      <c r="F16" s="181" t="s">
        <v>38</v>
      </c>
      <c r="G16" s="181" t="s">
        <v>39</v>
      </c>
      <c r="H16" s="181" t="s">
        <v>40</v>
      </c>
      <c r="I16" s="181" t="s">
        <v>41</v>
      </c>
      <c r="J16" s="181" t="s">
        <v>42</v>
      </c>
      <c r="K16" s="76"/>
      <c r="L16" s="76"/>
      <c r="M16" s="108"/>
      <c r="N16" s="109"/>
      <c r="O16" s="108"/>
      <c r="P16" s="109"/>
      <c r="Q16" s="181" t="s">
        <v>43</v>
      </c>
      <c r="R16" s="181" t="s">
        <v>44</v>
      </c>
      <c r="S16" s="181" t="s">
        <v>45</v>
      </c>
      <c r="T16" s="181" t="s">
        <v>46</v>
      </c>
      <c r="U16" s="181" t="s">
        <v>47</v>
      </c>
      <c r="V16" s="181" t="s">
        <v>48</v>
      </c>
      <c r="W16" s="181" t="s">
        <v>49</v>
      </c>
      <c r="X16" s="181" t="s">
        <v>50</v>
      </c>
    </row>
    <row r="17" ht="19.05" customHeight="1" spans="1:24">
      <c r="A17" s="81" t="s">
        <v>51</v>
      </c>
      <c r="B17" s="82" t="s">
        <v>52</v>
      </c>
      <c r="C17" s="83"/>
      <c r="D17" s="83"/>
      <c r="E17" s="83"/>
      <c r="F17" s="83"/>
      <c r="G17" s="83"/>
      <c r="H17" s="84"/>
      <c r="I17" s="84"/>
      <c r="J17" s="83"/>
      <c r="K17" s="84"/>
      <c r="L17" s="83"/>
      <c r="M17" s="110"/>
      <c r="N17" s="111"/>
      <c r="O17" s="110"/>
      <c r="P17" s="111"/>
      <c r="Q17" s="121"/>
      <c r="R17" s="121"/>
      <c r="S17" s="121"/>
      <c r="T17" s="111"/>
      <c r="U17" s="111"/>
      <c r="V17" s="111"/>
      <c r="W17" s="111"/>
      <c r="X17" s="111"/>
    </row>
    <row r="18" ht="30" hidden="1" customHeight="1" spans="1:24">
      <c r="A18" s="85">
        <v>1</v>
      </c>
      <c r="B18" s="86" t="s">
        <v>53</v>
      </c>
      <c r="C18" s="85" t="s">
        <v>54</v>
      </c>
      <c r="D18" s="87">
        <v>0.5</v>
      </c>
      <c r="E18" s="87"/>
      <c r="F18" s="87">
        <v>0.5</v>
      </c>
      <c r="G18" s="88" t="s">
        <v>55</v>
      </c>
      <c r="H18" s="88" t="s">
        <v>56</v>
      </c>
      <c r="I18" s="85"/>
      <c r="J18" s="94"/>
      <c r="K18" s="112" t="s">
        <v>57</v>
      </c>
      <c r="L18" s="94" t="s">
        <v>58</v>
      </c>
      <c r="M18" s="113"/>
      <c r="N18" s="113"/>
      <c r="O18" s="94"/>
      <c r="P18" s="113"/>
      <c r="Q18" s="113"/>
      <c r="R18" s="113"/>
      <c r="S18" s="113"/>
      <c r="T18" s="113"/>
      <c r="U18" s="113"/>
      <c r="V18" s="113"/>
      <c r="W18" s="113"/>
      <c r="X18" s="113"/>
    </row>
    <row r="19" ht="25.05" customHeight="1" spans="1:24">
      <c r="A19" s="89" t="s">
        <v>59</v>
      </c>
      <c r="B19" s="90" t="s">
        <v>60</v>
      </c>
      <c r="C19" s="91"/>
      <c r="D19" s="91"/>
      <c r="E19" s="91"/>
      <c r="F19" s="91"/>
      <c r="G19" s="91"/>
      <c r="H19" s="92"/>
      <c r="I19" s="92"/>
      <c r="J19" s="91"/>
      <c r="K19" s="92"/>
      <c r="L19" s="91"/>
      <c r="M19" s="94"/>
      <c r="N19" s="113"/>
      <c r="O19" s="94"/>
      <c r="P19" s="113"/>
      <c r="Q19" s="113"/>
      <c r="R19" s="113"/>
      <c r="S19" s="113"/>
      <c r="T19" s="113"/>
      <c r="U19" s="113"/>
      <c r="V19" s="113"/>
      <c r="W19" s="113"/>
      <c r="X19" s="113"/>
    </row>
    <row r="20" ht="48" hidden="1" spans="1:24">
      <c r="A20" s="85">
        <v>2</v>
      </c>
      <c r="B20" s="86" t="s">
        <v>61</v>
      </c>
      <c r="C20" s="93" t="s">
        <v>62</v>
      </c>
      <c r="D20" s="87">
        <v>138.31</v>
      </c>
      <c r="E20" s="87"/>
      <c r="F20" s="87">
        <v>138.31</v>
      </c>
      <c r="G20" s="94" t="s">
        <v>63</v>
      </c>
      <c r="H20" s="94" t="s">
        <v>64</v>
      </c>
      <c r="I20" s="94"/>
      <c r="J20" s="114"/>
      <c r="K20" s="94" t="s">
        <v>65</v>
      </c>
      <c r="L20" s="94" t="s">
        <v>66</v>
      </c>
      <c r="M20" s="94"/>
      <c r="N20" s="113"/>
      <c r="O20" s="94" t="s">
        <v>67</v>
      </c>
      <c r="P20" s="113"/>
      <c r="Q20" s="113"/>
      <c r="R20" s="113"/>
      <c r="S20" s="113"/>
      <c r="T20" s="113"/>
      <c r="U20" s="113"/>
      <c r="V20" s="113"/>
      <c r="W20" s="113"/>
      <c r="X20" s="113"/>
    </row>
    <row r="21" s="51" customFormat="1" ht="48" hidden="1" spans="1:24">
      <c r="A21" s="95"/>
      <c r="B21" s="96" t="s">
        <v>68</v>
      </c>
      <c r="C21" s="97" t="s">
        <v>62</v>
      </c>
      <c r="D21" s="98">
        <v>78.13</v>
      </c>
      <c r="E21" s="98"/>
      <c r="F21" s="98">
        <v>78.13</v>
      </c>
      <c r="G21" s="99" t="s">
        <v>69</v>
      </c>
      <c r="H21" s="100" t="s">
        <v>70</v>
      </c>
      <c r="I21" s="100"/>
      <c r="J21" s="115"/>
      <c r="K21" s="100"/>
      <c r="L21" s="115"/>
      <c r="M21" s="100"/>
      <c r="N21" s="116"/>
      <c r="O21" s="100"/>
      <c r="P21" s="116"/>
      <c r="Q21" s="116"/>
      <c r="R21" s="116"/>
      <c r="S21" s="116"/>
      <c r="T21" s="116"/>
      <c r="U21" s="116"/>
      <c r="V21" s="116"/>
      <c r="W21" s="116"/>
      <c r="X21" s="116"/>
    </row>
    <row r="22" s="51" customFormat="1" ht="30" hidden="1" customHeight="1" spans="1:24">
      <c r="A22" s="95"/>
      <c r="B22" s="96" t="s">
        <v>71</v>
      </c>
      <c r="C22" s="97" t="s">
        <v>62</v>
      </c>
      <c r="D22" s="98">
        <v>8.67</v>
      </c>
      <c r="E22" s="98"/>
      <c r="F22" s="98">
        <v>8.67</v>
      </c>
      <c r="G22" s="99" t="s">
        <v>72</v>
      </c>
      <c r="H22" s="100" t="s">
        <v>73</v>
      </c>
      <c r="I22" s="100"/>
      <c r="J22" s="115"/>
      <c r="K22" s="100"/>
      <c r="L22" s="115"/>
      <c r="M22" s="100"/>
      <c r="N22" s="116"/>
      <c r="O22" s="100"/>
      <c r="P22" s="116"/>
      <c r="Q22" s="116"/>
      <c r="R22" s="116"/>
      <c r="S22" s="116"/>
      <c r="T22" s="116"/>
      <c r="U22" s="116"/>
      <c r="V22" s="116"/>
      <c r="W22" s="116"/>
      <c r="X22" s="116"/>
    </row>
    <row r="23" s="51" customFormat="1" ht="36" hidden="1" spans="1:24">
      <c r="A23" s="95"/>
      <c r="B23" s="96" t="s">
        <v>74</v>
      </c>
      <c r="C23" s="97" t="s">
        <v>62</v>
      </c>
      <c r="D23" s="98">
        <v>51.51</v>
      </c>
      <c r="E23" s="98"/>
      <c r="F23" s="98">
        <v>51.51</v>
      </c>
      <c r="G23" s="99" t="s">
        <v>75</v>
      </c>
      <c r="H23" s="100" t="s">
        <v>76</v>
      </c>
      <c r="I23" s="100"/>
      <c r="J23" s="115"/>
      <c r="K23" s="100"/>
      <c r="L23" s="115"/>
      <c r="M23" s="100"/>
      <c r="N23" s="116"/>
      <c r="O23" s="100"/>
      <c r="P23" s="116"/>
      <c r="Q23" s="116"/>
      <c r="R23" s="116"/>
      <c r="S23" s="116"/>
      <c r="T23" s="116"/>
      <c r="U23" s="116"/>
      <c r="V23" s="116"/>
      <c r="W23" s="116"/>
      <c r="X23" s="116"/>
    </row>
    <row r="24" ht="39.9" hidden="1" customHeight="1" spans="1:24">
      <c r="A24" s="85">
        <v>3</v>
      </c>
      <c r="B24" s="86" t="s">
        <v>77</v>
      </c>
      <c r="C24" s="85" t="s">
        <v>62</v>
      </c>
      <c r="D24" s="87">
        <f>E24+F24</f>
        <v>265.43</v>
      </c>
      <c r="E24" s="87"/>
      <c r="F24" s="87">
        <v>265.43</v>
      </c>
      <c r="G24" s="88" t="s">
        <v>78</v>
      </c>
      <c r="H24" s="94" t="s">
        <v>79</v>
      </c>
      <c r="I24" s="85"/>
      <c r="J24" s="94"/>
      <c r="K24" s="112" t="s">
        <v>80</v>
      </c>
      <c r="L24" s="94" t="s">
        <v>66</v>
      </c>
      <c r="M24" s="113"/>
      <c r="N24" s="113"/>
      <c r="O24" s="94"/>
      <c r="P24" s="113"/>
      <c r="Q24" s="113"/>
      <c r="R24" s="113"/>
      <c r="S24" s="113"/>
      <c r="T24" s="113"/>
      <c r="U24" s="113"/>
      <c r="V24" s="113"/>
      <c r="W24" s="113"/>
      <c r="X24" s="113"/>
    </row>
    <row r="25" ht="30" hidden="1" customHeight="1" spans="1:24">
      <c r="A25" s="85">
        <v>4</v>
      </c>
      <c r="B25" s="86" t="s">
        <v>81</v>
      </c>
      <c r="C25" s="85" t="s">
        <v>62</v>
      </c>
      <c r="D25" s="87">
        <f>E25+F25</f>
        <v>29.7</v>
      </c>
      <c r="E25" s="87"/>
      <c r="F25" s="87">
        <v>29.7</v>
      </c>
      <c r="G25" s="88" t="s">
        <v>55</v>
      </c>
      <c r="H25" s="88" t="s">
        <v>82</v>
      </c>
      <c r="I25" s="85"/>
      <c r="J25" s="94"/>
      <c r="K25" s="112" t="s">
        <v>83</v>
      </c>
      <c r="L25" s="94" t="s">
        <v>66</v>
      </c>
      <c r="M25" s="113"/>
      <c r="N25" s="113"/>
      <c r="O25" s="94"/>
      <c r="P25" s="113"/>
      <c r="Q25" s="113"/>
      <c r="R25" s="113"/>
      <c r="S25" s="113"/>
      <c r="T25" s="113"/>
      <c r="U25" s="113"/>
      <c r="V25" s="113"/>
      <c r="W25" s="113"/>
      <c r="X25" s="113"/>
    </row>
    <row r="26" ht="30" hidden="1" customHeight="1" spans="1:24">
      <c r="A26" s="85">
        <v>5</v>
      </c>
      <c r="B26" s="86" t="s">
        <v>84</v>
      </c>
      <c r="C26" s="85" t="s">
        <v>85</v>
      </c>
      <c r="D26" s="87">
        <f>E26+F26</f>
        <v>758</v>
      </c>
      <c r="E26" s="87"/>
      <c r="F26" s="87">
        <v>758</v>
      </c>
      <c r="G26" s="88" t="s">
        <v>55</v>
      </c>
      <c r="H26" s="88" t="s">
        <v>82</v>
      </c>
      <c r="I26" s="85"/>
      <c r="J26" s="94"/>
      <c r="K26" s="112" t="s">
        <v>83</v>
      </c>
      <c r="L26" s="94" t="s">
        <v>66</v>
      </c>
      <c r="M26" s="113">
        <v>2017</v>
      </c>
      <c r="N26" s="113"/>
      <c r="O26" s="94"/>
      <c r="P26" s="113"/>
      <c r="Q26" s="113"/>
      <c r="R26" s="113"/>
      <c r="S26" s="113"/>
      <c r="T26" s="113"/>
      <c r="U26" s="113"/>
      <c r="V26" s="113"/>
      <c r="W26" s="113"/>
      <c r="X26" s="113"/>
    </row>
    <row r="27" ht="30" hidden="1" customHeight="1" spans="1:24">
      <c r="A27" s="85">
        <v>6</v>
      </c>
      <c r="B27" s="86" t="s">
        <v>86</v>
      </c>
      <c r="C27" s="85" t="s">
        <v>87</v>
      </c>
      <c r="D27" s="87">
        <f>E27+F27</f>
        <v>87.8</v>
      </c>
      <c r="E27" s="87"/>
      <c r="F27" s="87">
        <v>87.8</v>
      </c>
      <c r="G27" s="88" t="s">
        <v>55</v>
      </c>
      <c r="H27" s="88" t="s">
        <v>82</v>
      </c>
      <c r="I27" s="85"/>
      <c r="J27" s="94"/>
      <c r="K27" s="112" t="s">
        <v>83</v>
      </c>
      <c r="L27" s="94" t="s">
        <v>66</v>
      </c>
      <c r="M27" s="113"/>
      <c r="N27" s="113"/>
      <c r="O27" s="94"/>
      <c r="P27" s="113"/>
      <c r="Q27" s="113"/>
      <c r="R27" s="113"/>
      <c r="S27" s="113"/>
      <c r="T27" s="113"/>
      <c r="U27" s="113"/>
      <c r="V27" s="113"/>
      <c r="W27" s="113"/>
      <c r="X27" s="113"/>
    </row>
    <row r="28" ht="30" hidden="1" customHeight="1" spans="1:24">
      <c r="A28" s="85">
        <v>7</v>
      </c>
      <c r="B28" s="86" t="s">
        <v>88</v>
      </c>
      <c r="C28" s="85" t="s">
        <v>89</v>
      </c>
      <c r="D28" s="87">
        <f t="shared" ref="D28" si="0">E28+F28</f>
        <v>50.8</v>
      </c>
      <c r="E28" s="87"/>
      <c r="F28" s="87">
        <v>50.8</v>
      </c>
      <c r="G28" s="88" t="s">
        <v>55</v>
      </c>
      <c r="H28" s="88" t="s">
        <v>82</v>
      </c>
      <c r="I28" s="85"/>
      <c r="J28" s="94"/>
      <c r="K28" s="112" t="s">
        <v>83</v>
      </c>
      <c r="L28" s="94" t="s">
        <v>66</v>
      </c>
      <c r="M28" s="113"/>
      <c r="N28" s="113"/>
      <c r="O28" s="94"/>
      <c r="P28" s="113"/>
      <c r="Q28" s="113"/>
      <c r="R28" s="113"/>
      <c r="S28" s="113"/>
      <c r="T28" s="113"/>
      <c r="U28" s="113"/>
      <c r="V28" s="113"/>
      <c r="W28" s="113"/>
      <c r="X28" s="113"/>
    </row>
    <row r="29" ht="30" hidden="1" customHeight="1" spans="1:24">
      <c r="A29" s="85">
        <v>8</v>
      </c>
      <c r="B29" s="86" t="s">
        <v>90</v>
      </c>
      <c r="C29" s="85" t="s">
        <v>91</v>
      </c>
      <c r="D29" s="87">
        <f>F29</f>
        <v>40</v>
      </c>
      <c r="E29" s="87"/>
      <c r="F29" s="87">
        <v>40</v>
      </c>
      <c r="G29" s="88" t="s">
        <v>55</v>
      </c>
      <c r="H29" s="88" t="s">
        <v>82</v>
      </c>
      <c r="I29" s="85"/>
      <c r="J29" s="94"/>
      <c r="K29" s="112" t="s">
        <v>83</v>
      </c>
      <c r="L29" s="94" t="s">
        <v>66</v>
      </c>
      <c r="M29" s="113"/>
      <c r="N29" s="113"/>
      <c r="O29" s="94"/>
      <c r="P29" s="113"/>
      <c r="Q29" s="113"/>
      <c r="R29" s="113"/>
      <c r="S29" s="113"/>
      <c r="T29" s="113"/>
      <c r="U29" s="113"/>
      <c r="V29" s="113"/>
      <c r="W29" s="113"/>
      <c r="X29" s="113"/>
    </row>
    <row r="30" ht="25.05" customHeight="1" spans="1:24">
      <c r="A30" s="89" t="s">
        <v>92</v>
      </c>
      <c r="B30" s="90" t="s">
        <v>93</v>
      </c>
      <c r="C30" s="85"/>
      <c r="D30" s="101"/>
      <c r="E30" s="101"/>
      <c r="F30" s="101"/>
      <c r="G30" s="91"/>
      <c r="H30" s="92"/>
      <c r="I30" s="92"/>
      <c r="J30" s="91"/>
      <c r="K30" s="92"/>
      <c r="L30" s="91"/>
      <c r="M30" s="113"/>
      <c r="N30" s="113"/>
      <c r="O30" s="94"/>
      <c r="P30" s="113"/>
      <c r="Q30" s="113"/>
      <c r="R30" s="113"/>
      <c r="S30" s="113"/>
      <c r="T30" s="113"/>
      <c r="U30" s="113"/>
      <c r="V30" s="113"/>
      <c r="W30" s="113"/>
      <c r="X30" s="113"/>
    </row>
    <row r="31" ht="25.05" customHeight="1" spans="1:24">
      <c r="A31" s="85">
        <v>9</v>
      </c>
      <c r="B31" s="86" t="s">
        <v>94</v>
      </c>
      <c r="C31" s="85" t="s">
        <v>62</v>
      </c>
      <c r="D31" s="87">
        <v>47.3</v>
      </c>
      <c r="E31" s="87"/>
      <c r="F31" s="87">
        <v>47.3</v>
      </c>
      <c r="G31" s="88" t="s">
        <v>95</v>
      </c>
      <c r="H31" s="88" t="s">
        <v>96</v>
      </c>
      <c r="I31" s="85"/>
      <c r="J31" s="94"/>
      <c r="K31" s="94" t="s">
        <v>97</v>
      </c>
      <c r="L31" s="94" t="s">
        <v>66</v>
      </c>
      <c r="M31" s="113"/>
      <c r="N31" s="113"/>
      <c r="O31" s="94" t="s">
        <v>67</v>
      </c>
      <c r="P31" s="113"/>
      <c r="Q31" s="113"/>
      <c r="R31" s="113"/>
      <c r="S31" s="113"/>
      <c r="T31" s="113"/>
      <c r="U31" s="113"/>
      <c r="V31" s="113"/>
      <c r="W31" s="113"/>
      <c r="X31" s="113"/>
    </row>
    <row r="32" s="51" customFormat="1" ht="30" hidden="1" customHeight="1" spans="1:24">
      <c r="A32" s="95"/>
      <c r="B32" s="96" t="s">
        <v>98</v>
      </c>
      <c r="C32" s="95" t="s">
        <v>62</v>
      </c>
      <c r="D32" s="98">
        <v>17.76</v>
      </c>
      <c r="E32" s="98"/>
      <c r="F32" s="98">
        <v>17.76</v>
      </c>
      <c r="G32" s="99" t="s">
        <v>99</v>
      </c>
      <c r="H32" s="100" t="s">
        <v>79</v>
      </c>
      <c r="I32" s="95"/>
      <c r="J32" s="100"/>
      <c r="K32" s="100"/>
      <c r="L32" s="100"/>
      <c r="M32" s="116"/>
      <c r="N32" s="116"/>
      <c r="O32" s="100"/>
      <c r="P32" s="116"/>
      <c r="Q32" s="116"/>
      <c r="R32" s="116"/>
      <c r="S32" s="116"/>
      <c r="T32" s="116"/>
      <c r="U32" s="116"/>
      <c r="V32" s="116"/>
      <c r="W32" s="116"/>
      <c r="X32" s="116"/>
    </row>
    <row r="33" s="51" customFormat="1" ht="19.95" hidden="1" customHeight="1" spans="1:24">
      <c r="A33" s="95"/>
      <c r="B33" s="102" t="s">
        <v>100</v>
      </c>
      <c r="C33" s="95" t="s">
        <v>62</v>
      </c>
      <c r="D33" s="98">
        <v>6.3</v>
      </c>
      <c r="E33" s="98"/>
      <c r="F33" s="98">
        <v>6.3</v>
      </c>
      <c r="G33" s="99" t="s">
        <v>101</v>
      </c>
      <c r="H33" s="99" t="s">
        <v>82</v>
      </c>
      <c r="I33" s="95"/>
      <c r="J33" s="100"/>
      <c r="K33" s="100"/>
      <c r="L33" s="100"/>
      <c r="M33" s="116"/>
      <c r="N33" s="116"/>
      <c r="O33" s="100"/>
      <c r="P33" s="116"/>
      <c r="Q33" s="116"/>
      <c r="R33" s="116"/>
      <c r="S33" s="116"/>
      <c r="T33" s="116"/>
      <c r="U33" s="116"/>
      <c r="V33" s="116"/>
      <c r="W33" s="116"/>
      <c r="X33" s="116"/>
    </row>
    <row r="34" s="51" customFormat="1" ht="18.9" hidden="1" customHeight="1" spans="1:24">
      <c r="A34" s="95"/>
      <c r="B34" s="96" t="s">
        <v>74</v>
      </c>
      <c r="C34" s="95" t="s">
        <v>62</v>
      </c>
      <c r="D34" s="98">
        <v>17.59</v>
      </c>
      <c r="E34" s="98"/>
      <c r="F34" s="98">
        <v>17.59</v>
      </c>
      <c r="G34" s="99" t="s">
        <v>102</v>
      </c>
      <c r="H34" s="100" t="s">
        <v>76</v>
      </c>
      <c r="I34" s="95"/>
      <c r="J34" s="100"/>
      <c r="K34" s="100"/>
      <c r="L34" s="100"/>
      <c r="M34" s="116"/>
      <c r="N34" s="116"/>
      <c r="O34" s="100"/>
      <c r="P34" s="116"/>
      <c r="Q34" s="116"/>
      <c r="R34" s="116"/>
      <c r="S34" s="116"/>
      <c r="T34" s="116"/>
      <c r="U34" s="116"/>
      <c r="V34" s="116"/>
      <c r="W34" s="116"/>
      <c r="X34" s="116"/>
    </row>
    <row r="35" s="51" customFormat="1" ht="18.9" hidden="1" customHeight="1" spans="1:24">
      <c r="A35" s="95"/>
      <c r="B35" s="96" t="s">
        <v>103</v>
      </c>
      <c r="C35" s="95" t="s">
        <v>62</v>
      </c>
      <c r="D35" s="98">
        <v>5.65</v>
      </c>
      <c r="E35" s="98"/>
      <c r="F35" s="98">
        <v>5.65</v>
      </c>
      <c r="G35" s="99" t="s">
        <v>104</v>
      </c>
      <c r="H35" s="100" t="s">
        <v>105</v>
      </c>
      <c r="I35" s="95"/>
      <c r="J35" s="100"/>
      <c r="K35" s="100"/>
      <c r="L35" s="100"/>
      <c r="M35" s="116"/>
      <c r="N35" s="116"/>
      <c r="O35" s="100"/>
      <c r="P35" s="116"/>
      <c r="Q35" s="116"/>
      <c r="R35" s="116"/>
      <c r="S35" s="116"/>
      <c r="T35" s="116"/>
      <c r="U35" s="116"/>
      <c r="V35" s="116"/>
      <c r="W35" s="116"/>
      <c r="X35" s="116"/>
    </row>
    <row r="36" s="51" customFormat="1" ht="30" hidden="1" customHeight="1" spans="1:24">
      <c r="A36" s="95"/>
      <c r="B36" s="96" t="s">
        <v>106</v>
      </c>
      <c r="C36" s="95" t="s">
        <v>62</v>
      </c>
      <c r="D36" s="98">
        <v>9.19</v>
      </c>
      <c r="E36" s="98"/>
      <c r="F36" s="98">
        <v>9.19</v>
      </c>
      <c r="G36" s="99" t="s">
        <v>107</v>
      </c>
      <c r="H36" s="100" t="s">
        <v>108</v>
      </c>
      <c r="I36" s="95"/>
      <c r="J36" s="100"/>
      <c r="K36" s="100"/>
      <c r="L36" s="100"/>
      <c r="M36" s="116"/>
      <c r="N36" s="116"/>
      <c r="O36" s="100"/>
      <c r="P36" s="116"/>
      <c r="Q36" s="116"/>
      <c r="R36" s="116"/>
      <c r="S36" s="116"/>
      <c r="T36" s="116"/>
      <c r="U36" s="116"/>
      <c r="V36" s="116"/>
      <c r="W36" s="116"/>
      <c r="X36" s="116"/>
    </row>
    <row r="37" ht="30" hidden="1" customHeight="1" spans="1:24">
      <c r="A37" s="85">
        <v>10</v>
      </c>
      <c r="B37" s="86" t="s">
        <v>109</v>
      </c>
      <c r="C37" s="85" t="s">
        <v>62</v>
      </c>
      <c r="D37" s="87">
        <f>E37+F37</f>
        <v>8</v>
      </c>
      <c r="E37" s="87"/>
      <c r="F37" s="87">
        <v>8</v>
      </c>
      <c r="G37" s="88" t="s">
        <v>110</v>
      </c>
      <c r="H37" s="88" t="s">
        <v>111</v>
      </c>
      <c r="I37" s="85"/>
      <c r="J37" s="94"/>
      <c r="K37" s="112" t="s">
        <v>83</v>
      </c>
      <c r="L37" s="94" t="s">
        <v>112</v>
      </c>
      <c r="M37" s="113">
        <v>2018</v>
      </c>
      <c r="N37" s="113"/>
      <c r="O37" s="94" t="s">
        <v>67</v>
      </c>
      <c r="P37" s="113"/>
      <c r="Q37" s="113"/>
      <c r="R37" s="113"/>
      <c r="S37" s="113"/>
      <c r="T37" s="113"/>
      <c r="U37" s="113"/>
      <c r="V37" s="113"/>
      <c r="W37" s="113"/>
      <c r="X37" s="113"/>
    </row>
    <row r="38" s="51" customFormat="1" ht="50.1" hidden="1" customHeight="1" spans="1:24">
      <c r="A38" s="95"/>
      <c r="B38" s="96" t="s">
        <v>113</v>
      </c>
      <c r="C38" s="95" t="s">
        <v>62</v>
      </c>
      <c r="D38" s="98">
        <v>2.1</v>
      </c>
      <c r="E38" s="98"/>
      <c r="F38" s="98">
        <v>2.1</v>
      </c>
      <c r="G38" s="99" t="s">
        <v>114</v>
      </c>
      <c r="H38" s="99" t="s">
        <v>111</v>
      </c>
      <c r="I38" s="95"/>
      <c r="J38" s="100"/>
      <c r="K38" s="117" t="s">
        <v>115</v>
      </c>
      <c r="L38" s="100"/>
      <c r="M38" s="116"/>
      <c r="N38" s="116"/>
      <c r="O38" s="100"/>
      <c r="P38" s="116"/>
      <c r="Q38" s="116"/>
      <c r="R38" s="116"/>
      <c r="S38" s="116"/>
      <c r="T38" s="116"/>
      <c r="U38" s="116"/>
      <c r="V38" s="116"/>
      <c r="W38" s="116"/>
      <c r="X38" s="116"/>
    </row>
    <row r="39" ht="30" hidden="1" customHeight="1" spans="1:24">
      <c r="A39" s="85">
        <v>11</v>
      </c>
      <c r="B39" s="86" t="s">
        <v>109</v>
      </c>
      <c r="C39" s="85" t="s">
        <v>62</v>
      </c>
      <c r="D39" s="87">
        <f>E39+F39</f>
        <v>8</v>
      </c>
      <c r="E39" s="87"/>
      <c r="F39" s="87">
        <v>8</v>
      </c>
      <c r="G39" s="88" t="s">
        <v>116</v>
      </c>
      <c r="H39" s="88" t="s">
        <v>117</v>
      </c>
      <c r="I39" s="85"/>
      <c r="J39" s="94"/>
      <c r="K39" s="112" t="s">
        <v>83</v>
      </c>
      <c r="L39" s="94" t="s">
        <v>66</v>
      </c>
      <c r="M39" s="113">
        <v>2017</v>
      </c>
      <c r="N39" s="113"/>
      <c r="O39" s="94" t="s">
        <v>67</v>
      </c>
      <c r="P39" s="113"/>
      <c r="Q39" s="113"/>
      <c r="R39" s="113"/>
      <c r="S39" s="113"/>
      <c r="T39" s="113"/>
      <c r="U39" s="113"/>
      <c r="V39" s="113"/>
      <c r="W39" s="113"/>
      <c r="X39" s="113"/>
    </row>
    <row r="40" ht="48" hidden="1" spans="1:24">
      <c r="A40" s="85">
        <v>12</v>
      </c>
      <c r="B40" s="86" t="s">
        <v>118</v>
      </c>
      <c r="C40" s="85" t="s">
        <v>119</v>
      </c>
      <c r="D40" s="87">
        <v>150</v>
      </c>
      <c r="E40" s="87"/>
      <c r="F40" s="87">
        <v>150</v>
      </c>
      <c r="G40" s="88" t="s">
        <v>120</v>
      </c>
      <c r="H40" s="88" t="s">
        <v>121</v>
      </c>
      <c r="I40" s="85"/>
      <c r="J40" s="94"/>
      <c r="K40" s="112" t="s">
        <v>83</v>
      </c>
      <c r="L40" s="94" t="s">
        <v>66</v>
      </c>
      <c r="M40" s="113"/>
      <c r="N40" s="113"/>
      <c r="O40" s="94"/>
      <c r="P40" s="113"/>
      <c r="Q40" s="113"/>
      <c r="R40" s="113"/>
      <c r="S40" s="113"/>
      <c r="T40" s="113"/>
      <c r="U40" s="113"/>
      <c r="V40" s="113"/>
      <c r="W40" s="113"/>
      <c r="X40" s="113"/>
    </row>
    <row r="41" s="51" customFormat="1" ht="28.5" hidden="1" customHeight="1" spans="1:24">
      <c r="A41" s="182" t="s">
        <v>122</v>
      </c>
      <c r="B41" s="96" t="s">
        <v>123</v>
      </c>
      <c r="C41" s="95" t="s">
        <v>87</v>
      </c>
      <c r="D41" s="98">
        <v>60</v>
      </c>
      <c r="E41" s="98"/>
      <c r="F41" s="98">
        <v>60</v>
      </c>
      <c r="G41" s="100" t="s">
        <v>124</v>
      </c>
      <c r="H41" s="99" t="s">
        <v>121</v>
      </c>
      <c r="I41" s="95"/>
      <c r="J41" s="100"/>
      <c r="K41" s="112" t="s">
        <v>83</v>
      </c>
      <c r="L41" s="94" t="s">
        <v>66</v>
      </c>
      <c r="M41" s="116"/>
      <c r="N41" s="116"/>
      <c r="O41" s="100"/>
      <c r="P41" s="116"/>
      <c r="Q41" s="116"/>
      <c r="R41" s="116"/>
      <c r="S41" s="116"/>
      <c r="T41" s="116"/>
      <c r="U41" s="116"/>
      <c r="V41" s="116"/>
      <c r="W41" s="116"/>
      <c r="X41" s="116"/>
    </row>
    <row r="42" s="51" customFormat="1" ht="30" hidden="1" customHeight="1" spans="1:24">
      <c r="A42" s="182" t="s">
        <v>122</v>
      </c>
      <c r="B42" s="96" t="s">
        <v>125</v>
      </c>
      <c r="C42" s="95" t="s">
        <v>62</v>
      </c>
      <c r="D42" s="98">
        <v>10</v>
      </c>
      <c r="E42" s="98"/>
      <c r="F42" s="98">
        <v>10</v>
      </c>
      <c r="G42" s="99" t="s">
        <v>126</v>
      </c>
      <c r="H42" s="99" t="s">
        <v>121</v>
      </c>
      <c r="I42" s="95"/>
      <c r="J42" s="100"/>
      <c r="K42" s="112" t="s">
        <v>83</v>
      </c>
      <c r="L42" s="94" t="s">
        <v>66</v>
      </c>
      <c r="M42" s="116"/>
      <c r="N42" s="116"/>
      <c r="O42" s="100"/>
      <c r="P42" s="116"/>
      <c r="Q42" s="116"/>
      <c r="R42" s="116"/>
      <c r="S42" s="116"/>
      <c r="T42" s="116"/>
      <c r="U42" s="116"/>
      <c r="V42" s="116"/>
      <c r="W42" s="116"/>
      <c r="X42" s="116"/>
    </row>
    <row r="43" s="51" customFormat="1" ht="30" hidden="1" customHeight="1" spans="1:24">
      <c r="A43" s="182" t="s">
        <v>122</v>
      </c>
      <c r="B43" s="96" t="s">
        <v>127</v>
      </c>
      <c r="C43" s="95" t="s">
        <v>128</v>
      </c>
      <c r="D43" s="98">
        <v>15</v>
      </c>
      <c r="E43" s="98"/>
      <c r="F43" s="98">
        <v>15</v>
      </c>
      <c r="G43" s="100" t="s">
        <v>129</v>
      </c>
      <c r="H43" s="99" t="s">
        <v>121</v>
      </c>
      <c r="I43" s="95"/>
      <c r="J43" s="100"/>
      <c r="K43" s="112" t="s">
        <v>83</v>
      </c>
      <c r="L43" s="94" t="s">
        <v>66</v>
      </c>
      <c r="M43" s="116"/>
      <c r="N43" s="116"/>
      <c r="O43" s="100"/>
      <c r="P43" s="116"/>
      <c r="Q43" s="116"/>
      <c r="R43" s="116"/>
      <c r="S43" s="116"/>
      <c r="T43" s="116"/>
      <c r="U43" s="116"/>
      <c r="V43" s="116"/>
      <c r="W43" s="116"/>
      <c r="X43" s="116"/>
    </row>
    <row r="44" s="51" customFormat="1" ht="30" hidden="1" customHeight="1" spans="1:24">
      <c r="A44" s="182" t="s">
        <v>122</v>
      </c>
      <c r="B44" s="96" t="s">
        <v>130</v>
      </c>
      <c r="C44" s="95" t="s">
        <v>131</v>
      </c>
      <c r="D44" s="98">
        <v>65</v>
      </c>
      <c r="E44" s="98"/>
      <c r="F44" s="98">
        <v>65</v>
      </c>
      <c r="G44" s="99" t="s">
        <v>132</v>
      </c>
      <c r="H44" s="99" t="s">
        <v>121</v>
      </c>
      <c r="I44" s="95"/>
      <c r="J44" s="100"/>
      <c r="K44" s="112" t="s">
        <v>83</v>
      </c>
      <c r="L44" s="94" t="s">
        <v>66</v>
      </c>
      <c r="M44" s="116"/>
      <c r="N44" s="116"/>
      <c r="O44" s="100"/>
      <c r="P44" s="116"/>
      <c r="Q44" s="116"/>
      <c r="R44" s="116"/>
      <c r="S44" s="116"/>
      <c r="T44" s="116"/>
      <c r="U44" s="116"/>
      <c r="V44" s="116"/>
      <c r="W44" s="116"/>
      <c r="X44" s="116"/>
    </row>
    <row r="45" ht="24" hidden="1" spans="1:24">
      <c r="A45" s="85">
        <v>13</v>
      </c>
      <c r="B45" s="86" t="s">
        <v>133</v>
      </c>
      <c r="C45" s="85" t="s">
        <v>134</v>
      </c>
      <c r="D45" s="87">
        <v>98.66</v>
      </c>
      <c r="E45" s="87"/>
      <c r="F45" s="87">
        <v>98.66</v>
      </c>
      <c r="G45" s="88" t="s">
        <v>135</v>
      </c>
      <c r="H45" s="94" t="s">
        <v>79</v>
      </c>
      <c r="I45" s="85"/>
      <c r="J45" s="94"/>
      <c r="K45" s="112" t="s">
        <v>83</v>
      </c>
      <c r="L45" s="94" t="s">
        <v>66</v>
      </c>
      <c r="M45" s="113"/>
      <c r="N45" s="113"/>
      <c r="O45" s="94"/>
      <c r="P45" s="113"/>
      <c r="Q45" s="113"/>
      <c r="R45" s="113"/>
      <c r="S45" s="113"/>
      <c r="T45" s="113"/>
      <c r="U45" s="113"/>
      <c r="V45" s="113"/>
      <c r="W45" s="113"/>
      <c r="X45" s="113"/>
    </row>
    <row r="46" s="51" customFormat="1" ht="30" hidden="1" customHeight="1" spans="1:24">
      <c r="A46" s="182" t="s">
        <v>122</v>
      </c>
      <c r="B46" s="96" t="s">
        <v>136</v>
      </c>
      <c r="C46" s="95" t="s">
        <v>137</v>
      </c>
      <c r="D46" s="98">
        <v>28.81</v>
      </c>
      <c r="E46" s="98"/>
      <c r="F46" s="98">
        <v>28.81</v>
      </c>
      <c r="G46" s="99" t="s">
        <v>138</v>
      </c>
      <c r="H46" s="100" t="s">
        <v>79</v>
      </c>
      <c r="I46" s="95"/>
      <c r="J46" s="100"/>
      <c r="K46" s="112" t="s">
        <v>83</v>
      </c>
      <c r="L46" s="94" t="s">
        <v>112</v>
      </c>
      <c r="M46" s="116"/>
      <c r="N46" s="116"/>
      <c r="O46" s="100"/>
      <c r="P46" s="116"/>
      <c r="Q46" s="116"/>
      <c r="R46" s="116"/>
      <c r="S46" s="116"/>
      <c r="T46" s="116"/>
      <c r="U46" s="116"/>
      <c r="V46" s="116"/>
      <c r="W46" s="116"/>
      <c r="X46" s="116"/>
    </row>
    <row r="47" s="51" customFormat="1" ht="30" hidden="1" customHeight="1" spans="1:24">
      <c r="A47" s="182" t="s">
        <v>122</v>
      </c>
      <c r="B47" s="96" t="s">
        <v>139</v>
      </c>
      <c r="C47" s="95" t="s">
        <v>89</v>
      </c>
      <c r="D47" s="98">
        <v>8.31</v>
      </c>
      <c r="E47" s="98"/>
      <c r="F47" s="98">
        <v>8.31</v>
      </c>
      <c r="G47" s="99" t="s">
        <v>140</v>
      </c>
      <c r="H47" s="100" t="s">
        <v>79</v>
      </c>
      <c r="I47" s="95"/>
      <c r="J47" s="100"/>
      <c r="K47" s="112"/>
      <c r="L47" s="94"/>
      <c r="M47" s="116"/>
      <c r="N47" s="116"/>
      <c r="O47" s="100"/>
      <c r="P47" s="116"/>
      <c r="Q47" s="116"/>
      <c r="R47" s="116"/>
      <c r="S47" s="116"/>
      <c r="T47" s="116"/>
      <c r="U47" s="116"/>
      <c r="V47" s="116"/>
      <c r="W47" s="116"/>
      <c r="X47" s="116"/>
    </row>
    <row r="48" s="51" customFormat="1" ht="30" hidden="1" customHeight="1" spans="1:24">
      <c r="A48" s="182" t="s">
        <v>122</v>
      </c>
      <c r="B48" s="96" t="s">
        <v>136</v>
      </c>
      <c r="C48" s="95" t="s">
        <v>137</v>
      </c>
      <c r="D48" s="98">
        <v>9.81</v>
      </c>
      <c r="E48" s="98"/>
      <c r="F48" s="98">
        <v>9.81</v>
      </c>
      <c r="G48" s="99" t="s">
        <v>141</v>
      </c>
      <c r="H48" s="100" t="s">
        <v>79</v>
      </c>
      <c r="I48" s="95"/>
      <c r="J48" s="100"/>
      <c r="K48" s="112" t="s">
        <v>83</v>
      </c>
      <c r="L48" s="94" t="s">
        <v>112</v>
      </c>
      <c r="M48" s="116"/>
      <c r="N48" s="116"/>
      <c r="O48" s="100"/>
      <c r="P48" s="116"/>
      <c r="Q48" s="116"/>
      <c r="R48" s="116"/>
      <c r="S48" s="116"/>
      <c r="T48" s="116"/>
      <c r="U48" s="116"/>
      <c r="V48" s="116"/>
      <c r="W48" s="116"/>
      <c r="X48" s="116"/>
    </row>
    <row r="49" s="51" customFormat="1" ht="30" hidden="1" customHeight="1" spans="1:24">
      <c r="A49" s="182" t="s">
        <v>122</v>
      </c>
      <c r="B49" s="96" t="s">
        <v>142</v>
      </c>
      <c r="C49" s="95" t="s">
        <v>137</v>
      </c>
      <c r="D49" s="98">
        <v>51.73</v>
      </c>
      <c r="E49" s="98"/>
      <c r="F49" s="98">
        <v>51.73</v>
      </c>
      <c r="G49" s="99" t="s">
        <v>143</v>
      </c>
      <c r="H49" s="100" t="s">
        <v>79</v>
      </c>
      <c r="I49" s="95"/>
      <c r="J49" s="100"/>
      <c r="K49" s="112" t="s">
        <v>83</v>
      </c>
      <c r="L49" s="94" t="s">
        <v>112</v>
      </c>
      <c r="M49" s="116"/>
      <c r="N49" s="116"/>
      <c r="O49" s="100"/>
      <c r="P49" s="116"/>
      <c r="Q49" s="116"/>
      <c r="R49" s="116"/>
      <c r="S49" s="116"/>
      <c r="T49" s="116"/>
      <c r="U49" s="116"/>
      <c r="V49" s="116"/>
      <c r="W49" s="116"/>
      <c r="X49" s="116"/>
    </row>
    <row r="50" ht="28.5" hidden="1" customHeight="1" spans="1:24">
      <c r="A50" s="85">
        <v>14</v>
      </c>
      <c r="B50" s="86" t="s">
        <v>144</v>
      </c>
      <c r="C50" s="85" t="s">
        <v>145</v>
      </c>
      <c r="D50" s="87">
        <f>E50+F50</f>
        <v>28.27</v>
      </c>
      <c r="E50" s="87"/>
      <c r="F50" s="87">
        <v>28.27</v>
      </c>
      <c r="G50" s="88" t="s">
        <v>146</v>
      </c>
      <c r="H50" s="88" t="s">
        <v>117</v>
      </c>
      <c r="I50" s="85"/>
      <c r="J50" s="94"/>
      <c r="K50" s="112" t="s">
        <v>83</v>
      </c>
      <c r="L50" s="94" t="s">
        <v>112</v>
      </c>
      <c r="M50" s="113">
        <v>2017</v>
      </c>
      <c r="N50" s="113"/>
      <c r="O50" s="94" t="s">
        <v>67</v>
      </c>
      <c r="P50" s="113"/>
      <c r="Q50" s="113"/>
      <c r="R50" s="113"/>
      <c r="S50" s="113"/>
      <c r="T50" s="113"/>
      <c r="U50" s="113"/>
      <c r="V50" s="113"/>
      <c r="W50" s="113"/>
      <c r="X50" s="113"/>
    </row>
    <row r="51" ht="19.05" customHeight="1" spans="1:24">
      <c r="A51" s="85">
        <v>15</v>
      </c>
      <c r="B51" s="103" t="s">
        <v>147</v>
      </c>
      <c r="C51" s="85" t="s">
        <v>145</v>
      </c>
      <c r="D51" s="87">
        <v>5.4</v>
      </c>
      <c r="E51" s="104"/>
      <c r="F51" s="87">
        <v>5.4</v>
      </c>
      <c r="G51" s="94" t="s">
        <v>148</v>
      </c>
      <c r="H51" s="94" t="s">
        <v>149</v>
      </c>
      <c r="I51" s="85"/>
      <c r="J51" s="94"/>
      <c r="K51" s="94" t="s">
        <v>150</v>
      </c>
      <c r="L51" s="94"/>
      <c r="M51" s="94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</row>
    <row r="52" ht="30" hidden="1" customHeight="1" spans="1:24">
      <c r="A52" s="85">
        <v>16</v>
      </c>
      <c r="B52" s="103" t="s">
        <v>151</v>
      </c>
      <c r="C52" s="85" t="s">
        <v>145</v>
      </c>
      <c r="D52" s="87">
        <v>1.5</v>
      </c>
      <c r="E52" s="104"/>
      <c r="F52" s="87">
        <v>1.5</v>
      </c>
      <c r="G52" s="94" t="s">
        <v>152</v>
      </c>
      <c r="H52" s="94" t="s">
        <v>153</v>
      </c>
      <c r="I52" s="85"/>
      <c r="J52" s="94"/>
      <c r="K52" s="94" t="s">
        <v>154</v>
      </c>
      <c r="L52" s="94"/>
      <c r="M52" s="94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</row>
    <row r="53" ht="42" hidden="1" customHeight="1" spans="1:24">
      <c r="A53" s="85">
        <v>17</v>
      </c>
      <c r="B53" s="86" t="s">
        <v>155</v>
      </c>
      <c r="C53" s="85" t="s">
        <v>156</v>
      </c>
      <c r="D53" s="87">
        <f>E53+F53</f>
        <v>0.86</v>
      </c>
      <c r="E53" s="87"/>
      <c r="F53" s="87">
        <v>0.86</v>
      </c>
      <c r="G53" s="94" t="s">
        <v>55</v>
      </c>
      <c r="H53" s="94" t="s">
        <v>79</v>
      </c>
      <c r="I53" s="85"/>
      <c r="J53" s="94"/>
      <c r="K53" s="112" t="s">
        <v>157</v>
      </c>
      <c r="L53" s="94" t="s">
        <v>112</v>
      </c>
      <c r="M53" s="113"/>
      <c r="N53" s="113"/>
      <c r="O53" s="94" t="s">
        <v>67</v>
      </c>
      <c r="P53" s="113"/>
      <c r="Q53" s="113"/>
      <c r="R53" s="113"/>
      <c r="S53" s="113"/>
      <c r="T53" s="113"/>
      <c r="U53" s="113"/>
      <c r="V53" s="113"/>
      <c r="W53" s="113"/>
      <c r="X53" s="113"/>
    </row>
    <row r="54" ht="28.5" hidden="1" customHeight="1" spans="1:24">
      <c r="A54" s="85">
        <v>18</v>
      </c>
      <c r="B54" s="103" t="s">
        <v>158</v>
      </c>
      <c r="C54" s="85" t="s">
        <v>156</v>
      </c>
      <c r="D54" s="87">
        <f>E54+F54</f>
        <v>0.06</v>
      </c>
      <c r="E54" s="87"/>
      <c r="F54" s="87">
        <v>0.06</v>
      </c>
      <c r="G54" s="88" t="s">
        <v>159</v>
      </c>
      <c r="H54" s="88" t="s">
        <v>76</v>
      </c>
      <c r="I54" s="85"/>
      <c r="J54" s="94"/>
      <c r="K54" s="112" t="s">
        <v>83</v>
      </c>
      <c r="L54" s="94" t="s">
        <v>112</v>
      </c>
      <c r="M54" s="113">
        <v>2017</v>
      </c>
      <c r="N54" s="113"/>
      <c r="O54" s="94" t="s">
        <v>67</v>
      </c>
      <c r="P54" s="113"/>
      <c r="Q54" s="113"/>
      <c r="R54" s="113"/>
      <c r="S54" s="113"/>
      <c r="T54" s="113"/>
      <c r="U54" s="113"/>
      <c r="V54" s="113"/>
      <c r="W54" s="113"/>
      <c r="X54" s="113"/>
    </row>
    <row r="55" ht="49.95" customHeight="1" spans="1:24">
      <c r="A55" s="85">
        <v>19</v>
      </c>
      <c r="B55" s="86" t="s">
        <v>160</v>
      </c>
      <c r="C55" s="85" t="s">
        <v>156</v>
      </c>
      <c r="D55" s="87">
        <f>SUM(D56:D62)</f>
        <v>2.5</v>
      </c>
      <c r="E55" s="87"/>
      <c r="F55" s="87">
        <f t="shared" ref="F55" si="1">SUM(F56:F62)</f>
        <v>2.5</v>
      </c>
      <c r="G55" s="88" t="s">
        <v>161</v>
      </c>
      <c r="H55" s="88" t="s">
        <v>162</v>
      </c>
      <c r="I55" s="85"/>
      <c r="J55" s="94"/>
      <c r="K55" s="112" t="s">
        <v>163</v>
      </c>
      <c r="L55" s="94" t="s">
        <v>112</v>
      </c>
      <c r="M55" s="113">
        <v>2017</v>
      </c>
      <c r="N55" s="113"/>
      <c r="O55" s="94" t="s">
        <v>67</v>
      </c>
      <c r="P55" s="113"/>
      <c r="Q55" s="113"/>
      <c r="R55" s="113"/>
      <c r="S55" s="113"/>
      <c r="T55" s="113"/>
      <c r="U55" s="113"/>
      <c r="V55" s="113"/>
      <c r="W55" s="113"/>
      <c r="X55" s="113"/>
    </row>
    <row r="56" s="51" customFormat="1" ht="18.9" hidden="1" customHeight="1" spans="1:24">
      <c r="A56" s="95"/>
      <c r="B56" s="102" t="s">
        <v>164</v>
      </c>
      <c r="C56" s="95" t="s">
        <v>156</v>
      </c>
      <c r="D56" s="98">
        <f t="shared" ref="D56:D62" si="2">E56+F56</f>
        <v>0.7</v>
      </c>
      <c r="E56" s="98"/>
      <c r="F56" s="98">
        <v>0.7</v>
      </c>
      <c r="G56" s="99" t="s">
        <v>55</v>
      </c>
      <c r="H56" s="99" t="s">
        <v>117</v>
      </c>
      <c r="I56" s="95"/>
      <c r="J56" s="100"/>
      <c r="K56" s="117"/>
      <c r="L56" s="100"/>
      <c r="M56" s="116"/>
      <c r="N56" s="116"/>
      <c r="O56" s="100"/>
      <c r="P56" s="116"/>
      <c r="Q56" s="116"/>
      <c r="R56" s="116"/>
      <c r="S56" s="116"/>
      <c r="T56" s="116"/>
      <c r="U56" s="116"/>
      <c r="V56" s="116"/>
      <c r="W56" s="116"/>
      <c r="X56" s="116"/>
    </row>
    <row r="57" s="51" customFormat="1" ht="18.9" hidden="1" customHeight="1" spans="1:24">
      <c r="A57" s="95"/>
      <c r="B57" s="102" t="s">
        <v>103</v>
      </c>
      <c r="C57" s="95" t="s">
        <v>156</v>
      </c>
      <c r="D57" s="98">
        <f t="shared" si="2"/>
        <v>0.4</v>
      </c>
      <c r="E57" s="98"/>
      <c r="F57" s="98">
        <v>0.4</v>
      </c>
      <c r="G57" s="99" t="s">
        <v>165</v>
      </c>
      <c r="H57" s="99" t="s">
        <v>105</v>
      </c>
      <c r="I57" s="95"/>
      <c r="J57" s="100"/>
      <c r="K57" s="117"/>
      <c r="L57" s="100"/>
      <c r="M57" s="116"/>
      <c r="N57" s="116"/>
      <c r="O57" s="100"/>
      <c r="P57" s="116"/>
      <c r="Q57" s="116"/>
      <c r="R57" s="116"/>
      <c r="S57" s="116"/>
      <c r="T57" s="116"/>
      <c r="U57" s="116"/>
      <c r="V57" s="116"/>
      <c r="W57" s="116"/>
      <c r="X57" s="116"/>
    </row>
    <row r="58" s="51" customFormat="1" ht="19.05" customHeight="1" spans="1:24">
      <c r="A58" s="95"/>
      <c r="B58" s="102" t="s">
        <v>166</v>
      </c>
      <c r="C58" s="95" t="s">
        <v>156</v>
      </c>
      <c r="D58" s="98">
        <f t="shared" si="2"/>
        <v>0.25</v>
      </c>
      <c r="E58" s="98"/>
      <c r="F58" s="98">
        <v>0.25</v>
      </c>
      <c r="G58" s="99" t="s">
        <v>167</v>
      </c>
      <c r="H58" s="99" t="s">
        <v>168</v>
      </c>
      <c r="I58" s="95"/>
      <c r="J58" s="100"/>
      <c r="K58" s="117"/>
      <c r="L58" s="100"/>
      <c r="M58" s="116"/>
      <c r="N58" s="116"/>
      <c r="O58" s="100"/>
      <c r="P58" s="116"/>
      <c r="Q58" s="116"/>
      <c r="R58" s="116"/>
      <c r="S58" s="116"/>
      <c r="T58" s="116"/>
      <c r="U58" s="116"/>
      <c r="V58" s="116"/>
      <c r="W58" s="116"/>
      <c r="X58" s="116"/>
    </row>
    <row r="59" s="51" customFormat="1" ht="18.9" hidden="1" customHeight="1" spans="1:24">
      <c r="A59" s="95"/>
      <c r="B59" s="102" t="s">
        <v>68</v>
      </c>
      <c r="C59" s="95" t="s">
        <v>156</v>
      </c>
      <c r="D59" s="98">
        <f t="shared" si="2"/>
        <v>0.15</v>
      </c>
      <c r="E59" s="98"/>
      <c r="F59" s="98">
        <v>0.15</v>
      </c>
      <c r="G59" s="99" t="s">
        <v>169</v>
      </c>
      <c r="H59" s="99" t="s">
        <v>70</v>
      </c>
      <c r="I59" s="95"/>
      <c r="J59" s="100"/>
      <c r="K59" s="117"/>
      <c r="L59" s="100"/>
      <c r="M59" s="116"/>
      <c r="N59" s="116"/>
      <c r="O59" s="100"/>
      <c r="P59" s="116"/>
      <c r="Q59" s="116"/>
      <c r="R59" s="116"/>
      <c r="S59" s="116"/>
      <c r="T59" s="116"/>
      <c r="U59" s="116"/>
      <c r="V59" s="116"/>
      <c r="W59" s="116"/>
      <c r="X59" s="116"/>
    </row>
    <row r="60" s="51" customFormat="1" ht="18.9" hidden="1" customHeight="1" spans="1:24">
      <c r="A60" s="95"/>
      <c r="B60" s="102" t="s">
        <v>71</v>
      </c>
      <c r="C60" s="95" t="s">
        <v>156</v>
      </c>
      <c r="D60" s="98">
        <f t="shared" si="2"/>
        <v>0.34</v>
      </c>
      <c r="E60" s="98"/>
      <c r="F60" s="98">
        <v>0.34</v>
      </c>
      <c r="G60" s="99" t="s">
        <v>170</v>
      </c>
      <c r="H60" s="99" t="s">
        <v>73</v>
      </c>
      <c r="I60" s="95"/>
      <c r="J60" s="100"/>
      <c r="K60" s="117"/>
      <c r="L60" s="100"/>
      <c r="M60" s="116"/>
      <c r="N60" s="116"/>
      <c r="O60" s="100"/>
      <c r="P60" s="116"/>
      <c r="Q60" s="116"/>
      <c r="R60" s="116"/>
      <c r="S60" s="116"/>
      <c r="T60" s="116"/>
      <c r="U60" s="116"/>
      <c r="V60" s="116"/>
      <c r="W60" s="116"/>
      <c r="X60" s="116"/>
    </row>
    <row r="61" s="51" customFormat="1" ht="18.9" hidden="1" customHeight="1" spans="1:24">
      <c r="A61" s="95"/>
      <c r="B61" s="102" t="s">
        <v>171</v>
      </c>
      <c r="C61" s="95" t="s">
        <v>156</v>
      </c>
      <c r="D61" s="98">
        <f t="shared" si="2"/>
        <v>0.42</v>
      </c>
      <c r="E61" s="98"/>
      <c r="F61" s="98">
        <v>0.42</v>
      </c>
      <c r="G61" s="99" t="s">
        <v>172</v>
      </c>
      <c r="H61" s="100" t="s">
        <v>79</v>
      </c>
      <c r="I61" s="95"/>
      <c r="J61" s="100"/>
      <c r="K61" s="117"/>
      <c r="L61" s="100"/>
      <c r="M61" s="116"/>
      <c r="N61" s="116"/>
      <c r="O61" s="100"/>
      <c r="P61" s="116"/>
      <c r="Q61" s="116"/>
      <c r="R61" s="116"/>
      <c r="S61" s="116"/>
      <c r="T61" s="116"/>
      <c r="U61" s="116"/>
      <c r="V61" s="116"/>
      <c r="W61" s="116"/>
      <c r="X61" s="116"/>
    </row>
    <row r="62" s="51" customFormat="1" ht="18.9" hidden="1" customHeight="1" spans="1:24">
      <c r="A62" s="95"/>
      <c r="B62" s="102" t="s">
        <v>100</v>
      </c>
      <c r="C62" s="95" t="s">
        <v>156</v>
      </c>
      <c r="D62" s="98">
        <f t="shared" si="2"/>
        <v>0.24</v>
      </c>
      <c r="E62" s="98"/>
      <c r="F62" s="98">
        <v>0.24</v>
      </c>
      <c r="G62" s="99" t="s">
        <v>173</v>
      </c>
      <c r="H62" s="99" t="s">
        <v>82</v>
      </c>
      <c r="I62" s="95"/>
      <c r="J62" s="100"/>
      <c r="K62" s="117"/>
      <c r="L62" s="100"/>
      <c r="M62" s="116"/>
      <c r="N62" s="116"/>
      <c r="O62" s="100"/>
      <c r="P62" s="116"/>
      <c r="Q62" s="116"/>
      <c r="R62" s="116"/>
      <c r="S62" s="116"/>
      <c r="T62" s="116"/>
      <c r="U62" s="116"/>
      <c r="V62" s="116"/>
      <c r="W62" s="116"/>
      <c r="X62" s="116"/>
    </row>
    <row r="63" ht="19.95" hidden="1" customHeight="1" spans="1:24">
      <c r="A63" s="85">
        <v>20</v>
      </c>
      <c r="B63" s="86" t="s">
        <v>174</v>
      </c>
      <c r="C63" s="85" t="s">
        <v>156</v>
      </c>
      <c r="D63" s="87">
        <v>0.68</v>
      </c>
      <c r="E63" s="87"/>
      <c r="F63" s="87">
        <v>0.68</v>
      </c>
      <c r="G63" s="104" t="s">
        <v>175</v>
      </c>
      <c r="H63" s="104" t="s">
        <v>73</v>
      </c>
      <c r="I63" s="85"/>
      <c r="J63" s="88"/>
      <c r="K63" s="112" t="s">
        <v>176</v>
      </c>
      <c r="L63" s="94" t="s">
        <v>58</v>
      </c>
      <c r="M63" s="113"/>
      <c r="N63" s="113"/>
      <c r="O63" s="94"/>
      <c r="P63" s="113"/>
      <c r="Q63" s="113"/>
      <c r="R63" s="113"/>
      <c r="S63" s="113"/>
      <c r="T63" s="113"/>
      <c r="U63" s="113"/>
      <c r="V63" s="113"/>
      <c r="W63" s="113"/>
      <c r="X63" s="113"/>
    </row>
    <row r="64" ht="19.95" hidden="1" customHeight="1" spans="1:24">
      <c r="A64" s="85">
        <v>21</v>
      </c>
      <c r="B64" s="86" t="s">
        <v>177</v>
      </c>
      <c r="C64" s="85" t="s">
        <v>156</v>
      </c>
      <c r="D64" s="87">
        <v>0.02</v>
      </c>
      <c r="E64" s="87"/>
      <c r="F64" s="87">
        <v>0.02</v>
      </c>
      <c r="G64" s="94" t="s">
        <v>55</v>
      </c>
      <c r="H64" s="88" t="s">
        <v>76</v>
      </c>
      <c r="I64" s="85"/>
      <c r="J64" s="88"/>
      <c r="K64" s="112" t="s">
        <v>176</v>
      </c>
      <c r="L64" s="94" t="s">
        <v>58</v>
      </c>
      <c r="M64" s="113">
        <v>2017</v>
      </c>
      <c r="N64" s="113"/>
      <c r="O64" s="94" t="s">
        <v>67</v>
      </c>
      <c r="P64" s="113"/>
      <c r="Q64" s="113"/>
      <c r="R64" s="113"/>
      <c r="S64" s="113"/>
      <c r="T64" s="113"/>
      <c r="U64" s="113"/>
      <c r="V64" s="113"/>
      <c r="W64" s="113"/>
      <c r="X64" s="113"/>
    </row>
    <row r="65" ht="30" hidden="1" customHeight="1" spans="1:24">
      <c r="A65" s="85">
        <v>22</v>
      </c>
      <c r="B65" s="86" t="s">
        <v>178</v>
      </c>
      <c r="C65" s="85" t="s">
        <v>156</v>
      </c>
      <c r="D65" s="87">
        <v>1</v>
      </c>
      <c r="E65" s="87"/>
      <c r="F65" s="87">
        <v>1</v>
      </c>
      <c r="G65" s="104" t="s">
        <v>179</v>
      </c>
      <c r="H65" s="94" t="s">
        <v>180</v>
      </c>
      <c r="I65" s="85"/>
      <c r="J65" s="88"/>
      <c r="K65" s="112" t="s">
        <v>176</v>
      </c>
      <c r="L65" s="94" t="s">
        <v>58</v>
      </c>
      <c r="M65" s="113"/>
      <c r="N65" s="113"/>
      <c r="O65" s="94"/>
      <c r="P65" s="113"/>
      <c r="Q65" s="113"/>
      <c r="R65" s="113"/>
      <c r="S65" s="113"/>
      <c r="T65" s="113"/>
      <c r="U65" s="113"/>
      <c r="V65" s="113"/>
      <c r="W65" s="113"/>
      <c r="X65" s="113"/>
    </row>
    <row r="66" ht="19.95" hidden="1" customHeight="1" spans="1:24">
      <c r="A66" s="85">
        <v>23</v>
      </c>
      <c r="B66" s="86" t="s">
        <v>181</v>
      </c>
      <c r="C66" s="85" t="s">
        <v>156</v>
      </c>
      <c r="D66" s="87">
        <v>4</v>
      </c>
      <c r="E66" s="87"/>
      <c r="F66" s="87">
        <v>4</v>
      </c>
      <c r="G66" s="104" t="s">
        <v>182</v>
      </c>
      <c r="H66" s="94" t="s">
        <v>82</v>
      </c>
      <c r="I66" s="85"/>
      <c r="J66" s="88"/>
      <c r="K66" s="112" t="s">
        <v>176</v>
      </c>
      <c r="L66" s="94" t="s">
        <v>58</v>
      </c>
      <c r="M66" s="113"/>
      <c r="N66" s="113"/>
      <c r="O66" s="94"/>
      <c r="P66" s="113"/>
      <c r="Q66" s="113"/>
      <c r="R66" s="113"/>
      <c r="S66" s="113"/>
      <c r="T66" s="113"/>
      <c r="U66" s="113"/>
      <c r="V66" s="113"/>
      <c r="W66" s="113"/>
      <c r="X66" s="113"/>
    </row>
    <row r="67" ht="47.4" hidden="1" customHeight="1" spans="1:24">
      <c r="A67" s="85">
        <v>24</v>
      </c>
      <c r="B67" s="86" t="s">
        <v>183</v>
      </c>
      <c r="C67" s="85" t="s">
        <v>184</v>
      </c>
      <c r="D67" s="87">
        <f>E67+F67</f>
        <v>6.95</v>
      </c>
      <c r="E67" s="87"/>
      <c r="F67" s="87">
        <v>6.95</v>
      </c>
      <c r="G67" s="94" t="s">
        <v>185</v>
      </c>
      <c r="H67" s="94" t="s">
        <v>186</v>
      </c>
      <c r="I67" s="85">
        <v>26</v>
      </c>
      <c r="J67" s="94" t="s">
        <v>187</v>
      </c>
      <c r="K67" s="94" t="s">
        <v>188</v>
      </c>
      <c r="L67" s="94" t="s">
        <v>66</v>
      </c>
      <c r="M67" s="113"/>
      <c r="N67" s="113"/>
      <c r="O67" s="94" t="s">
        <v>67</v>
      </c>
      <c r="P67" s="113"/>
      <c r="Q67" s="113"/>
      <c r="R67" s="113"/>
      <c r="S67" s="113"/>
      <c r="T67" s="113"/>
      <c r="U67" s="113"/>
      <c r="V67" s="113"/>
      <c r="W67" s="113"/>
      <c r="X67" s="113"/>
    </row>
    <row r="68" s="51" customFormat="1" ht="18.9" hidden="1" customHeight="1" spans="1:24">
      <c r="A68" s="95"/>
      <c r="B68" s="96" t="s">
        <v>189</v>
      </c>
      <c r="C68" s="95" t="s">
        <v>184</v>
      </c>
      <c r="D68" s="98">
        <v>1</v>
      </c>
      <c r="E68" s="98"/>
      <c r="F68" s="98">
        <v>1</v>
      </c>
      <c r="G68" s="100" t="s">
        <v>190</v>
      </c>
      <c r="H68" s="100" t="s">
        <v>189</v>
      </c>
      <c r="I68" s="95"/>
      <c r="J68" s="100"/>
      <c r="K68" s="100"/>
      <c r="L68" s="100"/>
      <c r="M68" s="116"/>
      <c r="N68" s="116"/>
      <c r="O68" s="100"/>
      <c r="P68" s="116"/>
      <c r="Q68" s="116"/>
      <c r="R68" s="116"/>
      <c r="S68" s="116"/>
      <c r="T68" s="116"/>
      <c r="U68" s="116"/>
      <c r="V68" s="116"/>
      <c r="W68" s="116"/>
      <c r="X68" s="116"/>
    </row>
    <row r="69" s="51" customFormat="1" ht="18.9" hidden="1" customHeight="1" spans="1:24">
      <c r="A69" s="95"/>
      <c r="B69" s="96" t="s">
        <v>74</v>
      </c>
      <c r="C69" s="95" t="s">
        <v>184</v>
      </c>
      <c r="D69" s="98">
        <v>5.27</v>
      </c>
      <c r="E69" s="98"/>
      <c r="F69" s="98">
        <v>5.27</v>
      </c>
      <c r="G69" s="100" t="s">
        <v>159</v>
      </c>
      <c r="H69" s="100" t="s">
        <v>74</v>
      </c>
      <c r="I69" s="95"/>
      <c r="J69" s="100"/>
      <c r="K69" s="100"/>
      <c r="L69" s="100"/>
      <c r="M69" s="116"/>
      <c r="N69" s="116"/>
      <c r="O69" s="100"/>
      <c r="P69" s="116"/>
      <c r="Q69" s="116"/>
      <c r="R69" s="116"/>
      <c r="S69" s="116"/>
      <c r="T69" s="116"/>
      <c r="U69" s="116"/>
      <c r="V69" s="116"/>
      <c r="W69" s="116"/>
      <c r="X69" s="116"/>
    </row>
    <row r="70" s="51" customFormat="1" ht="18.9" hidden="1" customHeight="1" spans="1:24">
      <c r="A70" s="95"/>
      <c r="B70" s="96" t="s">
        <v>68</v>
      </c>
      <c r="C70" s="95" t="s">
        <v>184</v>
      </c>
      <c r="D70" s="98">
        <v>0.68</v>
      </c>
      <c r="E70" s="98"/>
      <c r="F70" s="98">
        <v>0.68</v>
      </c>
      <c r="G70" s="100" t="s">
        <v>190</v>
      </c>
      <c r="H70" s="100" t="s">
        <v>68</v>
      </c>
      <c r="I70" s="95"/>
      <c r="J70" s="100"/>
      <c r="K70" s="100"/>
      <c r="L70" s="100"/>
      <c r="M70" s="116"/>
      <c r="N70" s="116"/>
      <c r="O70" s="100"/>
      <c r="P70" s="116"/>
      <c r="Q70" s="116"/>
      <c r="R70" s="116"/>
      <c r="S70" s="116"/>
      <c r="T70" s="116"/>
      <c r="U70" s="116"/>
      <c r="V70" s="116"/>
      <c r="W70" s="116"/>
      <c r="X70" s="116"/>
    </row>
    <row r="71" ht="19.05" customHeight="1" spans="1:24">
      <c r="A71" s="89" t="s">
        <v>191</v>
      </c>
      <c r="B71" s="90" t="s">
        <v>192</v>
      </c>
      <c r="C71" s="85"/>
      <c r="D71" s="87"/>
      <c r="E71" s="87"/>
      <c r="F71" s="87"/>
      <c r="G71" s="88"/>
      <c r="H71" s="88"/>
      <c r="I71" s="85"/>
      <c r="J71" s="94"/>
      <c r="K71" s="94"/>
      <c r="L71" s="94"/>
      <c r="M71" s="113"/>
      <c r="N71" s="113"/>
      <c r="O71" s="94"/>
      <c r="P71" s="113"/>
      <c r="Q71" s="113"/>
      <c r="R71" s="113"/>
      <c r="S71" s="113"/>
      <c r="T71" s="113"/>
      <c r="U71" s="113"/>
      <c r="V71" s="113"/>
      <c r="W71" s="113"/>
      <c r="X71" s="113"/>
    </row>
    <row r="72" ht="19.05" customHeight="1" spans="1:24">
      <c r="A72" s="89" t="s">
        <v>193</v>
      </c>
      <c r="B72" s="90" t="s">
        <v>194</v>
      </c>
      <c r="C72" s="85"/>
      <c r="D72" s="87"/>
      <c r="E72" s="87"/>
      <c r="F72" s="87"/>
      <c r="G72" s="88"/>
      <c r="H72" s="88"/>
      <c r="I72" s="85"/>
      <c r="J72" s="94"/>
      <c r="K72" s="94"/>
      <c r="L72" s="94"/>
      <c r="M72" s="113"/>
      <c r="N72" s="113"/>
      <c r="O72" s="94"/>
      <c r="P72" s="113"/>
      <c r="Q72" s="113"/>
      <c r="R72" s="113"/>
      <c r="S72" s="113"/>
      <c r="T72" s="113"/>
      <c r="U72" s="113"/>
      <c r="V72" s="113"/>
      <c r="W72" s="113"/>
      <c r="X72" s="113"/>
    </row>
    <row r="73" ht="18.9" hidden="1" customHeight="1" spans="1:24">
      <c r="A73" s="89" t="s">
        <v>195</v>
      </c>
      <c r="B73" s="90" t="s">
        <v>123</v>
      </c>
      <c r="C73" s="85"/>
      <c r="D73" s="87"/>
      <c r="E73" s="87"/>
      <c r="F73" s="87"/>
      <c r="G73" s="88"/>
      <c r="H73" s="88"/>
      <c r="I73" s="85"/>
      <c r="J73" s="94"/>
      <c r="K73" s="94"/>
      <c r="L73" s="94"/>
      <c r="M73" s="113"/>
      <c r="N73" s="113"/>
      <c r="O73" s="94"/>
      <c r="P73" s="113"/>
      <c r="Q73" s="113"/>
      <c r="R73" s="113"/>
      <c r="S73" s="113"/>
      <c r="T73" s="113"/>
      <c r="U73" s="113"/>
      <c r="V73" s="113"/>
      <c r="W73" s="113"/>
      <c r="X73" s="113"/>
    </row>
    <row r="74" ht="30" hidden="1" customHeight="1" spans="1:24">
      <c r="A74" s="85">
        <v>25</v>
      </c>
      <c r="B74" s="86" t="s">
        <v>196</v>
      </c>
      <c r="C74" s="85" t="s">
        <v>87</v>
      </c>
      <c r="D74" s="87">
        <f>E74+F74</f>
        <v>0.69</v>
      </c>
      <c r="E74" s="87"/>
      <c r="F74" s="87">
        <v>0.69</v>
      </c>
      <c r="G74" s="94" t="s">
        <v>62</v>
      </c>
      <c r="H74" s="88" t="s">
        <v>56</v>
      </c>
      <c r="I74" s="85"/>
      <c r="J74" s="94"/>
      <c r="K74" s="112" t="s">
        <v>83</v>
      </c>
      <c r="L74" s="94" t="s">
        <v>112</v>
      </c>
      <c r="M74" s="113">
        <v>2017</v>
      </c>
      <c r="N74" s="113"/>
      <c r="O74" s="94"/>
      <c r="P74" s="113"/>
      <c r="Q74" s="113"/>
      <c r="R74" s="113"/>
      <c r="S74" s="113"/>
      <c r="T74" s="113"/>
      <c r="U74" s="113"/>
      <c r="V74" s="113"/>
      <c r="W74" s="113"/>
      <c r="X74" s="113"/>
    </row>
    <row r="75" ht="30" hidden="1" customHeight="1" spans="1:24">
      <c r="A75" s="85">
        <v>26</v>
      </c>
      <c r="B75" s="86" t="s">
        <v>197</v>
      </c>
      <c r="C75" s="85" t="s">
        <v>87</v>
      </c>
      <c r="D75" s="87">
        <f>E75+F75</f>
        <v>1.2</v>
      </c>
      <c r="E75" s="87"/>
      <c r="F75" s="87">
        <v>1.2</v>
      </c>
      <c r="G75" s="94" t="s">
        <v>137</v>
      </c>
      <c r="H75" s="88" t="s">
        <v>76</v>
      </c>
      <c r="I75" s="85"/>
      <c r="J75" s="94"/>
      <c r="K75" s="112" t="s">
        <v>83</v>
      </c>
      <c r="L75" s="94" t="s">
        <v>112</v>
      </c>
      <c r="M75" s="113"/>
      <c r="N75" s="113"/>
      <c r="O75" s="94"/>
      <c r="P75" s="113"/>
      <c r="Q75" s="113"/>
      <c r="R75" s="113"/>
      <c r="S75" s="113"/>
      <c r="T75" s="113"/>
      <c r="U75" s="113"/>
      <c r="V75" s="113"/>
      <c r="W75" s="113"/>
      <c r="X75" s="113"/>
    </row>
    <row r="76" ht="39.9" hidden="1" customHeight="1" spans="1:24">
      <c r="A76" s="85">
        <v>27</v>
      </c>
      <c r="B76" s="86" t="s">
        <v>198</v>
      </c>
      <c r="C76" s="85" t="s">
        <v>87</v>
      </c>
      <c r="D76" s="87">
        <f>E76+F76</f>
        <v>3.08</v>
      </c>
      <c r="E76" s="87"/>
      <c r="F76" s="87">
        <v>3.08</v>
      </c>
      <c r="G76" s="88" t="s">
        <v>199</v>
      </c>
      <c r="H76" s="88" t="s">
        <v>117</v>
      </c>
      <c r="I76" s="85">
        <v>40</v>
      </c>
      <c r="J76" s="94" t="s">
        <v>200</v>
      </c>
      <c r="K76" s="112" t="s">
        <v>83</v>
      </c>
      <c r="L76" s="94" t="s">
        <v>112</v>
      </c>
      <c r="M76" s="113">
        <v>2017</v>
      </c>
      <c r="N76" s="113"/>
      <c r="O76" s="94"/>
      <c r="P76" s="113"/>
      <c r="Q76" s="113"/>
      <c r="R76" s="113"/>
      <c r="S76" s="113"/>
      <c r="T76" s="113"/>
      <c r="U76" s="113"/>
      <c r="V76" s="113"/>
      <c r="W76" s="113"/>
      <c r="X76" s="113"/>
    </row>
    <row r="77" ht="19.05" customHeight="1" spans="1:24">
      <c r="A77" s="89" t="s">
        <v>195</v>
      </c>
      <c r="B77" s="90" t="s">
        <v>125</v>
      </c>
      <c r="C77" s="85"/>
      <c r="D77" s="87"/>
      <c r="E77" s="87"/>
      <c r="F77" s="87"/>
      <c r="G77" s="88"/>
      <c r="H77" s="88"/>
      <c r="I77" s="85"/>
      <c r="J77" s="94"/>
      <c r="K77" s="112"/>
      <c r="L77" s="94"/>
      <c r="M77" s="94"/>
      <c r="N77" s="113"/>
      <c r="O77" s="94"/>
      <c r="P77" s="113"/>
      <c r="Q77" s="113"/>
      <c r="R77" s="113"/>
      <c r="S77" s="113"/>
      <c r="T77" s="113"/>
      <c r="U77" s="113"/>
      <c r="V77" s="113"/>
      <c r="W77" s="113"/>
      <c r="X77" s="113"/>
    </row>
    <row r="78" ht="19.05" customHeight="1" spans="1:24">
      <c r="A78" s="85">
        <v>28</v>
      </c>
      <c r="B78" s="86" t="s">
        <v>201</v>
      </c>
      <c r="C78" s="85" t="s">
        <v>62</v>
      </c>
      <c r="D78" s="87">
        <f t="shared" ref="D78:D80" si="3">E78+F78</f>
        <v>0.5</v>
      </c>
      <c r="E78" s="87"/>
      <c r="F78" s="87">
        <v>0.5</v>
      </c>
      <c r="G78" s="88" t="s">
        <v>159</v>
      </c>
      <c r="H78" s="88" t="s">
        <v>168</v>
      </c>
      <c r="I78" s="85"/>
      <c r="J78" s="94"/>
      <c r="K78" s="112" t="s">
        <v>83</v>
      </c>
      <c r="L78" s="94" t="s">
        <v>66</v>
      </c>
      <c r="M78" s="113">
        <v>2017</v>
      </c>
      <c r="N78" s="113"/>
      <c r="O78" s="94" t="s">
        <v>67</v>
      </c>
      <c r="P78" s="113"/>
      <c r="Q78" s="113"/>
      <c r="R78" s="113"/>
      <c r="S78" s="113"/>
      <c r="T78" s="113"/>
      <c r="U78" s="113"/>
      <c r="V78" s="113"/>
      <c r="W78" s="113"/>
      <c r="X78" s="113"/>
    </row>
    <row r="79" ht="30" hidden="1" customHeight="1" spans="1:24">
      <c r="A79" s="85">
        <v>29</v>
      </c>
      <c r="B79" s="86" t="s">
        <v>202</v>
      </c>
      <c r="C79" s="85" t="s">
        <v>62</v>
      </c>
      <c r="D79" s="87">
        <f t="shared" si="3"/>
        <v>3</v>
      </c>
      <c r="E79" s="87"/>
      <c r="F79" s="87">
        <v>3</v>
      </c>
      <c r="G79" s="88" t="s">
        <v>203</v>
      </c>
      <c r="H79" s="88" t="s">
        <v>70</v>
      </c>
      <c r="I79" s="85"/>
      <c r="J79" s="94"/>
      <c r="K79" s="112" t="s">
        <v>83</v>
      </c>
      <c r="L79" s="94" t="s">
        <v>66</v>
      </c>
      <c r="M79" s="113">
        <v>2017</v>
      </c>
      <c r="N79" s="113"/>
      <c r="O79" s="94" t="s">
        <v>67</v>
      </c>
      <c r="P79" s="113"/>
      <c r="Q79" s="113"/>
      <c r="R79" s="113"/>
      <c r="S79" s="113"/>
      <c r="T79" s="113"/>
      <c r="U79" s="113"/>
      <c r="V79" s="113"/>
      <c r="W79" s="113"/>
      <c r="X79" s="113"/>
    </row>
    <row r="80" ht="30" hidden="1" customHeight="1" spans="1:24">
      <c r="A80" s="85">
        <v>30</v>
      </c>
      <c r="B80" s="86" t="s">
        <v>204</v>
      </c>
      <c r="C80" s="85" t="s">
        <v>62</v>
      </c>
      <c r="D80" s="87">
        <f t="shared" si="3"/>
        <v>3.5</v>
      </c>
      <c r="E80" s="87">
        <v>3.1</v>
      </c>
      <c r="F80" s="87">
        <v>0.4</v>
      </c>
      <c r="G80" s="88" t="s">
        <v>55</v>
      </c>
      <c r="H80" s="88" t="s">
        <v>76</v>
      </c>
      <c r="I80" s="85"/>
      <c r="J80" s="94"/>
      <c r="K80" s="112" t="s">
        <v>83</v>
      </c>
      <c r="L80" s="94" t="s">
        <v>112</v>
      </c>
      <c r="M80" s="113"/>
      <c r="N80" s="113"/>
      <c r="O80" s="94" t="s">
        <v>67</v>
      </c>
      <c r="P80" s="113"/>
      <c r="Q80" s="113"/>
      <c r="R80" s="113"/>
      <c r="S80" s="113"/>
      <c r="T80" s="113"/>
      <c r="U80" s="113"/>
      <c r="V80" s="113"/>
      <c r="W80" s="113"/>
      <c r="X80" s="113"/>
    </row>
    <row r="81" ht="30" hidden="1" customHeight="1" spans="1:24">
      <c r="A81" s="85">
        <v>31</v>
      </c>
      <c r="B81" s="86" t="s">
        <v>205</v>
      </c>
      <c r="C81" s="85" t="s">
        <v>62</v>
      </c>
      <c r="D81" s="87">
        <v>2.3</v>
      </c>
      <c r="E81" s="87"/>
      <c r="F81" s="87">
        <v>2.3</v>
      </c>
      <c r="G81" s="88" t="s">
        <v>55</v>
      </c>
      <c r="H81" s="94" t="s">
        <v>79</v>
      </c>
      <c r="I81" s="85">
        <v>20</v>
      </c>
      <c r="J81" s="94">
        <v>418</v>
      </c>
      <c r="K81" s="112" t="s">
        <v>83</v>
      </c>
      <c r="L81" s="94" t="s">
        <v>112</v>
      </c>
      <c r="M81" s="113"/>
      <c r="N81" s="113"/>
      <c r="O81" s="94"/>
      <c r="P81" s="113"/>
      <c r="Q81" s="113"/>
      <c r="R81" s="113"/>
      <c r="S81" s="113"/>
      <c r="T81" s="113"/>
      <c r="U81" s="113"/>
      <c r="V81" s="113"/>
      <c r="W81" s="113"/>
      <c r="X81" s="113"/>
    </row>
    <row r="82" ht="30" hidden="1" customHeight="1" spans="1:24">
      <c r="A82" s="85">
        <v>32</v>
      </c>
      <c r="B82" s="86" t="s">
        <v>206</v>
      </c>
      <c r="C82" s="85" t="s">
        <v>62</v>
      </c>
      <c r="D82" s="87">
        <v>2.15</v>
      </c>
      <c r="E82" s="87"/>
      <c r="F82" s="87">
        <v>2.15</v>
      </c>
      <c r="G82" s="88" t="s">
        <v>207</v>
      </c>
      <c r="H82" s="88" t="s">
        <v>73</v>
      </c>
      <c r="I82" s="85"/>
      <c r="J82" s="94"/>
      <c r="K82" s="112" t="s">
        <v>83</v>
      </c>
      <c r="L82" s="94" t="s">
        <v>112</v>
      </c>
      <c r="M82" s="113"/>
      <c r="N82" s="113"/>
      <c r="O82" s="94"/>
      <c r="P82" s="113"/>
      <c r="Q82" s="113"/>
      <c r="R82" s="113"/>
      <c r="S82" s="113"/>
      <c r="T82" s="113"/>
      <c r="U82" s="113"/>
      <c r="V82" s="113"/>
      <c r="W82" s="113"/>
      <c r="X82" s="113"/>
    </row>
    <row r="83" ht="30" hidden="1" customHeight="1" spans="1:24">
      <c r="A83" s="85">
        <v>33</v>
      </c>
      <c r="B83" s="86" t="s">
        <v>206</v>
      </c>
      <c r="C83" s="85" t="s">
        <v>62</v>
      </c>
      <c r="D83" s="87">
        <f>E83+F83</f>
        <v>1.5</v>
      </c>
      <c r="E83" s="87"/>
      <c r="F83" s="87">
        <v>1.5</v>
      </c>
      <c r="G83" s="88" t="s">
        <v>208</v>
      </c>
      <c r="H83" s="88" t="s">
        <v>117</v>
      </c>
      <c r="I83" s="85"/>
      <c r="J83" s="94"/>
      <c r="K83" s="112" t="s">
        <v>83</v>
      </c>
      <c r="L83" s="94" t="s">
        <v>112</v>
      </c>
      <c r="M83" s="113"/>
      <c r="N83" s="113"/>
      <c r="O83" s="94"/>
      <c r="P83" s="113"/>
      <c r="Q83" s="113"/>
      <c r="R83" s="113"/>
      <c r="S83" s="113"/>
      <c r="T83" s="113"/>
      <c r="U83" s="113"/>
      <c r="V83" s="113"/>
      <c r="W83" s="113"/>
      <c r="X83" s="113"/>
    </row>
    <row r="84" ht="30" hidden="1" customHeight="1" spans="1:24">
      <c r="A84" s="85">
        <v>34</v>
      </c>
      <c r="B84" s="86" t="s">
        <v>206</v>
      </c>
      <c r="C84" s="85" t="s">
        <v>62</v>
      </c>
      <c r="D84" s="87">
        <f>E84+F84</f>
        <v>1.5</v>
      </c>
      <c r="E84" s="87"/>
      <c r="F84" s="87">
        <v>1.5</v>
      </c>
      <c r="G84" s="88" t="s">
        <v>209</v>
      </c>
      <c r="H84" s="94" t="s">
        <v>79</v>
      </c>
      <c r="I84" s="85"/>
      <c r="J84" s="94"/>
      <c r="K84" s="112" t="s">
        <v>83</v>
      </c>
      <c r="L84" s="94" t="s">
        <v>112</v>
      </c>
      <c r="M84" s="113"/>
      <c r="N84" s="113"/>
      <c r="O84" s="94"/>
      <c r="P84" s="113"/>
      <c r="Q84" s="113"/>
      <c r="R84" s="113"/>
      <c r="S84" s="113"/>
      <c r="T84" s="113"/>
      <c r="U84" s="113"/>
      <c r="V84" s="113"/>
      <c r="W84" s="113"/>
      <c r="X84" s="113"/>
    </row>
    <row r="85" ht="18" hidden="1" customHeight="1" spans="1:24">
      <c r="A85" s="85">
        <v>35</v>
      </c>
      <c r="B85" s="86" t="s">
        <v>210</v>
      </c>
      <c r="C85" s="85" t="s">
        <v>62</v>
      </c>
      <c r="D85" s="87">
        <v>2</v>
      </c>
      <c r="E85" s="87"/>
      <c r="F85" s="87">
        <v>2</v>
      </c>
      <c r="G85" s="88" t="s">
        <v>203</v>
      </c>
      <c r="H85" s="94" t="s">
        <v>117</v>
      </c>
      <c r="I85" s="85"/>
      <c r="J85" s="94"/>
      <c r="K85" s="112" t="s">
        <v>211</v>
      </c>
      <c r="L85" s="94" t="s">
        <v>66</v>
      </c>
      <c r="M85" s="113"/>
      <c r="N85" s="113"/>
      <c r="O85" s="94" t="s">
        <v>67</v>
      </c>
      <c r="P85" s="113"/>
      <c r="Q85" s="113"/>
      <c r="R85" s="113"/>
      <c r="S85" s="113"/>
      <c r="T85" s="113"/>
      <c r="U85" s="113"/>
      <c r="V85" s="113"/>
      <c r="W85" s="113"/>
      <c r="X85" s="113"/>
    </row>
    <row r="86" ht="18" hidden="1" customHeight="1" spans="1:24">
      <c r="A86" s="85">
        <v>36</v>
      </c>
      <c r="B86" s="86" t="s">
        <v>212</v>
      </c>
      <c r="C86" s="85" t="s">
        <v>62</v>
      </c>
      <c r="D86" s="87">
        <v>0.09</v>
      </c>
      <c r="E86" s="87"/>
      <c r="F86" s="87">
        <v>0.09</v>
      </c>
      <c r="G86" s="104" t="s">
        <v>213</v>
      </c>
      <c r="H86" s="104" t="s">
        <v>105</v>
      </c>
      <c r="I86" s="125"/>
      <c r="J86" s="93"/>
      <c r="K86" s="112" t="s">
        <v>176</v>
      </c>
      <c r="L86" s="94" t="s">
        <v>58</v>
      </c>
      <c r="M86" s="113"/>
      <c r="N86" s="113"/>
      <c r="O86" s="94"/>
      <c r="P86" s="113"/>
      <c r="Q86" s="113"/>
      <c r="R86" s="113"/>
      <c r="S86" s="113"/>
      <c r="T86" s="113"/>
      <c r="U86" s="113"/>
      <c r="V86" s="113"/>
      <c r="W86" s="113"/>
      <c r="X86" s="113"/>
    </row>
    <row r="87" ht="18" hidden="1" customHeight="1" spans="1:24">
      <c r="A87" s="85">
        <v>37</v>
      </c>
      <c r="B87" s="86" t="s">
        <v>214</v>
      </c>
      <c r="C87" s="85" t="s">
        <v>62</v>
      </c>
      <c r="D87" s="87">
        <v>1.18</v>
      </c>
      <c r="E87" s="87"/>
      <c r="F87" s="87">
        <v>1.18</v>
      </c>
      <c r="G87" s="104" t="s">
        <v>215</v>
      </c>
      <c r="H87" s="104" t="s">
        <v>105</v>
      </c>
      <c r="I87" s="125"/>
      <c r="J87" s="93"/>
      <c r="K87" s="112" t="s">
        <v>176</v>
      </c>
      <c r="L87" s="94" t="s">
        <v>58</v>
      </c>
      <c r="M87" s="113"/>
      <c r="N87" s="113"/>
      <c r="O87" s="94"/>
      <c r="P87" s="113"/>
      <c r="Q87" s="113"/>
      <c r="R87" s="113"/>
      <c r="S87" s="113"/>
      <c r="T87" s="113"/>
      <c r="U87" s="113"/>
      <c r="V87" s="113"/>
      <c r="W87" s="113"/>
      <c r="X87" s="113"/>
    </row>
    <row r="88" ht="18" hidden="1" customHeight="1" spans="1:24">
      <c r="A88" s="85">
        <v>38</v>
      </c>
      <c r="B88" s="86" t="s">
        <v>216</v>
      </c>
      <c r="C88" s="85" t="s">
        <v>62</v>
      </c>
      <c r="D88" s="87">
        <v>0.6</v>
      </c>
      <c r="E88" s="87"/>
      <c r="F88" s="87">
        <v>0.6</v>
      </c>
      <c r="G88" s="104" t="s">
        <v>217</v>
      </c>
      <c r="H88" s="104" t="s">
        <v>105</v>
      </c>
      <c r="I88" s="125"/>
      <c r="J88" s="93"/>
      <c r="K88" s="112" t="s">
        <v>176</v>
      </c>
      <c r="L88" s="94" t="s">
        <v>58</v>
      </c>
      <c r="M88" s="113"/>
      <c r="N88" s="113"/>
      <c r="O88" s="94"/>
      <c r="P88" s="113"/>
      <c r="Q88" s="113"/>
      <c r="R88" s="113"/>
      <c r="S88" s="113"/>
      <c r="T88" s="113"/>
      <c r="U88" s="113"/>
      <c r="V88" s="113"/>
      <c r="W88" s="113"/>
      <c r="X88" s="113"/>
    </row>
    <row r="89" ht="18" hidden="1" customHeight="1" spans="1:24">
      <c r="A89" s="85">
        <v>39</v>
      </c>
      <c r="B89" s="86" t="s">
        <v>218</v>
      </c>
      <c r="C89" s="85" t="s">
        <v>62</v>
      </c>
      <c r="D89" s="87"/>
      <c r="E89" s="87"/>
      <c r="F89" s="87">
        <v>6.67</v>
      </c>
      <c r="G89" s="104" t="s">
        <v>219</v>
      </c>
      <c r="H89" s="104" t="s">
        <v>105</v>
      </c>
      <c r="I89" s="125"/>
      <c r="J89" s="93"/>
      <c r="K89" s="112" t="s">
        <v>176</v>
      </c>
      <c r="L89" s="94" t="s">
        <v>58</v>
      </c>
      <c r="M89" s="113"/>
      <c r="N89" s="113"/>
      <c r="O89" s="94"/>
      <c r="P89" s="113"/>
      <c r="Q89" s="113"/>
      <c r="R89" s="113"/>
      <c r="S89" s="113"/>
      <c r="T89" s="113"/>
      <c r="U89" s="113"/>
      <c r="V89" s="113"/>
      <c r="W89" s="113"/>
      <c r="X89" s="113"/>
    </row>
    <row r="90" ht="18" hidden="1" customHeight="1" spans="1:24">
      <c r="A90" s="89" t="s">
        <v>195</v>
      </c>
      <c r="B90" s="90" t="s">
        <v>220</v>
      </c>
      <c r="C90" s="85"/>
      <c r="D90" s="87"/>
      <c r="E90" s="87"/>
      <c r="F90" s="87"/>
      <c r="G90" s="88"/>
      <c r="H90" s="88"/>
      <c r="I90" s="85"/>
      <c r="J90" s="94"/>
      <c r="K90" s="94"/>
      <c r="L90" s="94"/>
      <c r="M90" s="94"/>
      <c r="N90" s="113"/>
      <c r="O90" s="94"/>
      <c r="P90" s="113"/>
      <c r="Q90" s="113"/>
      <c r="R90" s="113"/>
      <c r="S90" s="113"/>
      <c r="T90" s="113"/>
      <c r="U90" s="113"/>
      <c r="V90" s="113"/>
      <c r="W90" s="113"/>
      <c r="X90" s="113"/>
    </row>
    <row r="91" ht="28.5" hidden="1" customHeight="1" spans="1:24">
      <c r="A91" s="85">
        <v>40</v>
      </c>
      <c r="B91" s="86" t="s">
        <v>220</v>
      </c>
      <c r="C91" s="85" t="s">
        <v>145</v>
      </c>
      <c r="D91" s="87">
        <f>E91+F91</f>
        <v>1</v>
      </c>
      <c r="E91" s="87"/>
      <c r="F91" s="87">
        <v>1</v>
      </c>
      <c r="G91" s="88" t="s">
        <v>159</v>
      </c>
      <c r="H91" s="88" t="s">
        <v>73</v>
      </c>
      <c r="I91" s="85"/>
      <c r="J91" s="94"/>
      <c r="K91" s="112" t="s">
        <v>83</v>
      </c>
      <c r="L91" s="94" t="s">
        <v>112</v>
      </c>
      <c r="M91" s="113"/>
      <c r="N91" s="113"/>
      <c r="O91" s="94" t="s">
        <v>67</v>
      </c>
      <c r="P91" s="113"/>
      <c r="Q91" s="113"/>
      <c r="R91" s="113"/>
      <c r="S91" s="113"/>
      <c r="T91" s="113"/>
      <c r="U91" s="113"/>
      <c r="V91" s="113"/>
      <c r="W91" s="113"/>
      <c r="X91" s="113"/>
    </row>
    <row r="92" ht="28.5" hidden="1" customHeight="1" spans="1:24">
      <c r="A92" s="85">
        <v>41</v>
      </c>
      <c r="B92" s="86" t="s">
        <v>221</v>
      </c>
      <c r="C92" s="85" t="s">
        <v>145</v>
      </c>
      <c r="D92" s="87">
        <v>5</v>
      </c>
      <c r="E92" s="87"/>
      <c r="F92" s="87">
        <v>5</v>
      </c>
      <c r="G92" s="88" t="s">
        <v>203</v>
      </c>
      <c r="H92" s="88" t="s">
        <v>111</v>
      </c>
      <c r="I92" s="85"/>
      <c r="J92" s="94"/>
      <c r="K92" s="112" t="s">
        <v>222</v>
      </c>
      <c r="L92" s="94" t="s">
        <v>66</v>
      </c>
      <c r="M92" s="113"/>
      <c r="N92" s="113"/>
      <c r="O92" s="94" t="s">
        <v>67</v>
      </c>
      <c r="P92" s="113"/>
      <c r="Q92" s="113"/>
      <c r="R92" s="113"/>
      <c r="S92" s="113"/>
      <c r="T92" s="113"/>
      <c r="U92" s="113"/>
      <c r="V92" s="113"/>
      <c r="W92" s="113"/>
      <c r="X92" s="113"/>
    </row>
    <row r="93" ht="28.5" hidden="1" customHeight="1" spans="1:24">
      <c r="A93" s="85">
        <v>42</v>
      </c>
      <c r="B93" s="86" t="s">
        <v>223</v>
      </c>
      <c r="C93" s="85" t="s">
        <v>145</v>
      </c>
      <c r="D93" s="87">
        <v>3</v>
      </c>
      <c r="E93" s="87"/>
      <c r="F93" s="87">
        <v>3</v>
      </c>
      <c r="G93" s="88" t="s">
        <v>203</v>
      </c>
      <c r="H93" s="88" t="s">
        <v>111</v>
      </c>
      <c r="I93" s="85"/>
      <c r="J93" s="94"/>
      <c r="K93" s="112" t="s">
        <v>224</v>
      </c>
      <c r="L93" s="94" t="s">
        <v>66</v>
      </c>
      <c r="M93" s="113"/>
      <c r="N93" s="113"/>
      <c r="O93" s="94" t="s">
        <v>67</v>
      </c>
      <c r="P93" s="113"/>
      <c r="Q93" s="113"/>
      <c r="R93" s="113"/>
      <c r="S93" s="113"/>
      <c r="T93" s="113"/>
      <c r="U93" s="113"/>
      <c r="V93" s="113"/>
      <c r="W93" s="113"/>
      <c r="X93" s="113"/>
    </row>
    <row r="94" ht="28.5" hidden="1" customHeight="1" spans="1:24">
      <c r="A94" s="85">
        <v>43</v>
      </c>
      <c r="B94" s="86" t="s">
        <v>225</v>
      </c>
      <c r="C94" s="85" t="s">
        <v>145</v>
      </c>
      <c r="D94" s="87">
        <v>0.05</v>
      </c>
      <c r="E94" s="87"/>
      <c r="F94" s="87">
        <v>0.05</v>
      </c>
      <c r="G94" s="88" t="s">
        <v>145</v>
      </c>
      <c r="H94" s="88" t="s">
        <v>76</v>
      </c>
      <c r="I94" s="85">
        <v>30</v>
      </c>
      <c r="J94" s="94">
        <v>818</v>
      </c>
      <c r="K94" s="112" t="s">
        <v>211</v>
      </c>
      <c r="L94" s="94" t="s">
        <v>66</v>
      </c>
      <c r="M94" s="113"/>
      <c r="N94" s="113"/>
      <c r="O94" s="94" t="s">
        <v>67</v>
      </c>
      <c r="P94" s="113"/>
      <c r="Q94" s="126"/>
      <c r="R94" s="116"/>
      <c r="S94" s="113"/>
      <c r="T94" s="113"/>
      <c r="U94" s="113"/>
      <c r="V94" s="113"/>
      <c r="W94" s="113"/>
      <c r="X94" s="113"/>
    </row>
    <row r="95" ht="18.6" hidden="1" customHeight="1" spans="1:24">
      <c r="A95" s="89" t="s">
        <v>195</v>
      </c>
      <c r="B95" s="90" t="s">
        <v>226</v>
      </c>
      <c r="C95" s="85"/>
      <c r="D95" s="87"/>
      <c r="E95" s="87"/>
      <c r="F95" s="87"/>
      <c r="G95" s="88"/>
      <c r="H95" s="88"/>
      <c r="I95" s="85"/>
      <c r="J95" s="94"/>
      <c r="K95" s="94"/>
      <c r="L95" s="94"/>
      <c r="M95" s="94"/>
      <c r="N95" s="113"/>
      <c r="O95" s="94"/>
      <c r="P95" s="113"/>
      <c r="Q95" s="113"/>
      <c r="R95" s="113"/>
      <c r="S95" s="113"/>
      <c r="T95" s="113"/>
      <c r="U95" s="113"/>
      <c r="V95" s="113"/>
      <c r="W95" s="113"/>
      <c r="X95" s="113"/>
    </row>
    <row r="96" ht="30" hidden="1" customHeight="1" spans="1:24">
      <c r="A96" s="94">
        <v>44</v>
      </c>
      <c r="B96" s="86" t="s">
        <v>227</v>
      </c>
      <c r="C96" s="85" t="s">
        <v>228</v>
      </c>
      <c r="D96" s="87">
        <f>E96+F96</f>
        <v>0.5</v>
      </c>
      <c r="E96" s="87"/>
      <c r="F96" s="87">
        <v>0.5</v>
      </c>
      <c r="G96" s="88" t="s">
        <v>85</v>
      </c>
      <c r="H96" s="88" t="s">
        <v>76</v>
      </c>
      <c r="I96" s="85"/>
      <c r="J96" s="94"/>
      <c r="K96" s="112" t="s">
        <v>83</v>
      </c>
      <c r="L96" s="94" t="s">
        <v>112</v>
      </c>
      <c r="M96" s="113"/>
      <c r="N96" s="113"/>
      <c r="O96" s="94" t="s">
        <v>67</v>
      </c>
      <c r="P96" s="113"/>
      <c r="Q96" s="113"/>
      <c r="R96" s="113"/>
      <c r="S96" s="113"/>
      <c r="T96" s="113"/>
      <c r="U96" s="113"/>
      <c r="V96" s="113"/>
      <c r="W96" s="113"/>
      <c r="X96" s="113"/>
    </row>
    <row r="97" ht="30" hidden="1" customHeight="1" spans="1:24">
      <c r="A97" s="85">
        <v>45</v>
      </c>
      <c r="B97" s="86" t="s">
        <v>229</v>
      </c>
      <c r="C97" s="85" t="s">
        <v>228</v>
      </c>
      <c r="D97" s="87">
        <f>E97+F97</f>
        <v>0.13</v>
      </c>
      <c r="E97" s="87"/>
      <c r="F97" s="87">
        <v>0.13</v>
      </c>
      <c r="G97" s="94" t="s">
        <v>230</v>
      </c>
      <c r="H97" s="94" t="s">
        <v>82</v>
      </c>
      <c r="I97" s="85"/>
      <c r="J97" s="94"/>
      <c r="K97" s="112" t="s">
        <v>83</v>
      </c>
      <c r="L97" s="94" t="s">
        <v>112</v>
      </c>
      <c r="M97" s="113"/>
      <c r="N97" s="113"/>
      <c r="O97" s="94" t="s">
        <v>67</v>
      </c>
      <c r="P97" s="113"/>
      <c r="Q97" s="113"/>
      <c r="R97" s="113"/>
      <c r="S97" s="113"/>
      <c r="T97" s="113"/>
      <c r="U97" s="113"/>
      <c r="V97" s="113"/>
      <c r="W97" s="113"/>
      <c r="X97" s="113"/>
    </row>
    <row r="98" s="52" customFormat="1" ht="19.05" customHeight="1" spans="1:24">
      <c r="A98" s="89" t="s">
        <v>195</v>
      </c>
      <c r="B98" s="90" t="s">
        <v>231</v>
      </c>
      <c r="C98" s="85"/>
      <c r="D98" s="122"/>
      <c r="E98" s="122"/>
      <c r="F98" s="122"/>
      <c r="G98" s="123"/>
      <c r="H98" s="123"/>
      <c r="I98" s="89"/>
      <c r="J98" s="92"/>
      <c r="K98" s="92"/>
      <c r="L98" s="92"/>
      <c r="M98" s="113"/>
      <c r="N98" s="91"/>
      <c r="O98" s="92"/>
      <c r="P98" s="91"/>
      <c r="Q98" s="91"/>
      <c r="R98" s="91"/>
      <c r="S98" s="91"/>
      <c r="T98" s="91"/>
      <c r="U98" s="91"/>
      <c r="V98" s="91"/>
      <c r="W98" s="91"/>
      <c r="X98" s="91"/>
    </row>
    <row r="99" ht="40.2" hidden="1" customHeight="1" spans="1:24">
      <c r="A99" s="85">
        <v>46</v>
      </c>
      <c r="B99" s="86" t="s">
        <v>232</v>
      </c>
      <c r="C99" s="85" t="s">
        <v>230</v>
      </c>
      <c r="D99" s="87">
        <v>2.5</v>
      </c>
      <c r="E99" s="87"/>
      <c r="F99" s="87">
        <v>2.5</v>
      </c>
      <c r="G99" s="88" t="s">
        <v>159</v>
      </c>
      <c r="H99" s="94" t="s">
        <v>73</v>
      </c>
      <c r="I99" s="85" t="s">
        <v>233</v>
      </c>
      <c r="J99" s="94" t="s">
        <v>234</v>
      </c>
      <c r="K99" s="112" t="s">
        <v>235</v>
      </c>
      <c r="L99" s="94" t="s">
        <v>112</v>
      </c>
      <c r="M99" s="113"/>
      <c r="N99" s="113"/>
      <c r="O99" s="94" t="s">
        <v>67</v>
      </c>
      <c r="P99" s="113"/>
      <c r="Q99" s="113"/>
      <c r="R99" s="113"/>
      <c r="S99" s="113"/>
      <c r="T99" s="113"/>
      <c r="U99" s="113"/>
      <c r="V99" s="113"/>
      <c r="W99" s="113"/>
      <c r="X99" s="113"/>
    </row>
    <row r="100" ht="19.05" customHeight="1" spans="1:24">
      <c r="A100" s="85">
        <v>47</v>
      </c>
      <c r="B100" s="86" t="s">
        <v>236</v>
      </c>
      <c r="C100" s="85" t="s">
        <v>230</v>
      </c>
      <c r="D100" s="87">
        <v>0.85</v>
      </c>
      <c r="E100" s="87"/>
      <c r="F100" s="87">
        <v>0.85</v>
      </c>
      <c r="G100" s="104" t="s">
        <v>237</v>
      </c>
      <c r="H100" s="104" t="s">
        <v>168</v>
      </c>
      <c r="I100" s="85"/>
      <c r="J100" s="94"/>
      <c r="K100" s="112" t="s">
        <v>176</v>
      </c>
      <c r="L100" s="94" t="s">
        <v>58</v>
      </c>
      <c r="M100" s="113"/>
      <c r="N100" s="113"/>
      <c r="O100" s="94"/>
      <c r="P100" s="113"/>
      <c r="Q100" s="113"/>
      <c r="R100" s="113"/>
      <c r="S100" s="113"/>
      <c r="T100" s="113"/>
      <c r="U100" s="113"/>
      <c r="V100" s="113"/>
      <c r="W100" s="113"/>
      <c r="X100" s="113"/>
    </row>
    <row r="101" ht="18.9" hidden="1" customHeight="1" spans="1:24">
      <c r="A101" s="85">
        <v>48</v>
      </c>
      <c r="B101" s="86" t="s">
        <v>238</v>
      </c>
      <c r="C101" s="85" t="s">
        <v>230</v>
      </c>
      <c r="D101" s="87">
        <v>1.5</v>
      </c>
      <c r="E101" s="87"/>
      <c r="F101" s="87">
        <v>1.5</v>
      </c>
      <c r="G101" s="104" t="s">
        <v>239</v>
      </c>
      <c r="H101" s="104" t="s">
        <v>56</v>
      </c>
      <c r="I101" s="85"/>
      <c r="J101" s="94"/>
      <c r="K101" s="112" t="s">
        <v>176</v>
      </c>
      <c r="L101" s="94" t="s">
        <v>58</v>
      </c>
      <c r="M101" s="113"/>
      <c r="N101" s="113"/>
      <c r="O101" s="94"/>
      <c r="P101" s="113"/>
      <c r="Q101" s="113"/>
      <c r="R101" s="113"/>
      <c r="S101" s="113"/>
      <c r="T101" s="113"/>
      <c r="U101" s="113"/>
      <c r="V101" s="113"/>
      <c r="W101" s="113"/>
      <c r="X101" s="113"/>
    </row>
    <row r="102" ht="18.9" hidden="1" customHeight="1" spans="1:24">
      <c r="A102" s="85">
        <v>49</v>
      </c>
      <c r="B102" s="86" t="s">
        <v>240</v>
      </c>
      <c r="C102" s="85" t="s">
        <v>230</v>
      </c>
      <c r="D102" s="87">
        <v>1.5</v>
      </c>
      <c r="E102" s="87"/>
      <c r="F102" s="87">
        <v>1.5</v>
      </c>
      <c r="G102" s="104" t="s">
        <v>239</v>
      </c>
      <c r="H102" s="104" t="s">
        <v>76</v>
      </c>
      <c r="I102" s="85"/>
      <c r="J102" s="94"/>
      <c r="K102" s="112" t="s">
        <v>176</v>
      </c>
      <c r="L102" s="94" t="s">
        <v>58</v>
      </c>
      <c r="M102" s="113"/>
      <c r="N102" s="113"/>
      <c r="O102" s="94"/>
      <c r="P102" s="113"/>
      <c r="Q102" s="113"/>
      <c r="R102" s="113"/>
      <c r="S102" s="113"/>
      <c r="T102" s="113"/>
      <c r="U102" s="113"/>
      <c r="V102" s="113"/>
      <c r="W102" s="113"/>
      <c r="X102" s="113"/>
    </row>
    <row r="103" s="52" customFormat="1" ht="18.6" hidden="1" customHeight="1" spans="1:24">
      <c r="A103" s="89" t="s">
        <v>195</v>
      </c>
      <c r="B103" s="90" t="s">
        <v>241</v>
      </c>
      <c r="C103" s="85"/>
      <c r="D103" s="122"/>
      <c r="E103" s="122"/>
      <c r="F103" s="122"/>
      <c r="G103" s="123"/>
      <c r="H103" s="123"/>
      <c r="I103" s="89"/>
      <c r="J103" s="92"/>
      <c r="K103" s="92"/>
      <c r="L103" s="92"/>
      <c r="M103" s="113"/>
      <c r="N103" s="91"/>
      <c r="O103" s="92"/>
      <c r="P103" s="91"/>
      <c r="Q103" s="91"/>
      <c r="R103" s="91"/>
      <c r="S103" s="91"/>
      <c r="T103" s="91"/>
      <c r="U103" s="91"/>
      <c r="V103" s="91"/>
      <c r="W103" s="91"/>
      <c r="X103" s="91"/>
    </row>
    <row r="104" ht="30" hidden="1" customHeight="1" spans="1:24">
      <c r="A104" s="85">
        <v>50</v>
      </c>
      <c r="B104" s="86" t="s">
        <v>242</v>
      </c>
      <c r="C104" s="85" t="s">
        <v>243</v>
      </c>
      <c r="D104" s="87">
        <f>E104+F104</f>
        <v>1.35</v>
      </c>
      <c r="E104" s="87"/>
      <c r="F104" s="87">
        <v>1.35</v>
      </c>
      <c r="G104" s="88" t="s">
        <v>190</v>
      </c>
      <c r="H104" s="88" t="s">
        <v>70</v>
      </c>
      <c r="I104" s="85">
        <v>42</v>
      </c>
      <c r="J104" s="94">
        <v>135</v>
      </c>
      <c r="K104" s="112" t="s">
        <v>83</v>
      </c>
      <c r="L104" s="94" t="s">
        <v>244</v>
      </c>
      <c r="M104" s="113">
        <v>2018</v>
      </c>
      <c r="N104" s="113"/>
      <c r="O104" s="94" t="s">
        <v>67</v>
      </c>
      <c r="P104" s="113"/>
      <c r="Q104" s="113"/>
      <c r="R104" s="113"/>
      <c r="S104" s="113"/>
      <c r="T104" s="113"/>
      <c r="U104" s="113"/>
      <c r="V104" s="113"/>
      <c r="W104" s="113"/>
      <c r="X104" s="113"/>
    </row>
    <row r="105" ht="30" hidden="1" customHeight="1" spans="1:24">
      <c r="A105" s="85">
        <v>51</v>
      </c>
      <c r="B105" s="86" t="s">
        <v>245</v>
      </c>
      <c r="C105" s="85" t="s">
        <v>243</v>
      </c>
      <c r="D105" s="87">
        <v>2</v>
      </c>
      <c r="E105" s="87"/>
      <c r="F105" s="87">
        <v>2</v>
      </c>
      <c r="G105" s="88" t="s">
        <v>246</v>
      </c>
      <c r="H105" s="88" t="s">
        <v>117</v>
      </c>
      <c r="I105" s="85">
        <v>46</v>
      </c>
      <c r="J105" s="94">
        <v>109</v>
      </c>
      <c r="K105" s="112" t="s">
        <v>83</v>
      </c>
      <c r="L105" s="94" t="s">
        <v>66</v>
      </c>
      <c r="M105" s="113">
        <v>2017</v>
      </c>
      <c r="N105" s="113"/>
      <c r="O105" s="94" t="s">
        <v>67</v>
      </c>
      <c r="P105" s="113"/>
      <c r="Q105" s="113"/>
      <c r="R105" s="113"/>
      <c r="S105" s="113"/>
      <c r="T105" s="113"/>
      <c r="U105" s="113"/>
      <c r="V105" s="113"/>
      <c r="W105" s="113"/>
      <c r="X105" s="113"/>
    </row>
    <row r="106" ht="20.1" hidden="1" customHeight="1" spans="1:24">
      <c r="A106" s="85">
        <v>52</v>
      </c>
      <c r="B106" s="86" t="s">
        <v>247</v>
      </c>
      <c r="C106" s="85" t="s">
        <v>243</v>
      </c>
      <c r="D106" s="87">
        <v>1</v>
      </c>
      <c r="E106" s="87"/>
      <c r="F106" s="87">
        <v>1</v>
      </c>
      <c r="G106" s="88" t="s">
        <v>55</v>
      </c>
      <c r="H106" s="88" t="s">
        <v>56</v>
      </c>
      <c r="I106" s="85">
        <v>58</v>
      </c>
      <c r="J106" s="94">
        <v>472</v>
      </c>
      <c r="K106" s="112" t="s">
        <v>176</v>
      </c>
      <c r="L106" s="94" t="s">
        <v>66</v>
      </c>
      <c r="M106" s="113"/>
      <c r="N106" s="113"/>
      <c r="O106" s="94" t="s">
        <v>67</v>
      </c>
      <c r="P106" s="113"/>
      <c r="Q106" s="113"/>
      <c r="R106" s="113"/>
      <c r="S106" s="113"/>
      <c r="T106" s="113"/>
      <c r="U106" s="113"/>
      <c r="V106" s="113"/>
      <c r="W106" s="113"/>
      <c r="X106" s="113"/>
    </row>
    <row r="107" ht="18.9" hidden="1" customHeight="1" spans="1:24">
      <c r="A107" s="89" t="s">
        <v>195</v>
      </c>
      <c r="B107" s="90" t="s">
        <v>248</v>
      </c>
      <c r="C107" s="85"/>
      <c r="D107" s="87"/>
      <c r="E107" s="87"/>
      <c r="F107" s="87"/>
      <c r="G107" s="88"/>
      <c r="H107" s="88"/>
      <c r="I107" s="85"/>
      <c r="J107" s="94"/>
      <c r="K107" s="94"/>
      <c r="L107" s="94"/>
      <c r="M107" s="113"/>
      <c r="N107" s="113"/>
      <c r="O107" s="94"/>
      <c r="P107" s="113"/>
      <c r="Q107" s="113"/>
      <c r="R107" s="113"/>
      <c r="S107" s="113"/>
      <c r="T107" s="113"/>
      <c r="U107" s="113"/>
      <c r="V107" s="113"/>
      <c r="W107" s="113"/>
      <c r="X107" s="113"/>
    </row>
    <row r="108" ht="40.2" hidden="1" customHeight="1" spans="1:24">
      <c r="A108" s="85">
        <v>53</v>
      </c>
      <c r="B108" s="86" t="s">
        <v>249</v>
      </c>
      <c r="C108" s="85" t="s">
        <v>250</v>
      </c>
      <c r="D108" s="87">
        <v>0.23</v>
      </c>
      <c r="E108" s="87"/>
      <c r="F108" s="124">
        <v>0.23</v>
      </c>
      <c r="G108" s="88" t="s">
        <v>55</v>
      </c>
      <c r="H108" s="88" t="s">
        <v>117</v>
      </c>
      <c r="I108" s="85">
        <v>58</v>
      </c>
      <c r="J108" s="94" t="s">
        <v>251</v>
      </c>
      <c r="K108" s="112" t="s">
        <v>252</v>
      </c>
      <c r="L108" s="94" t="s">
        <v>66</v>
      </c>
      <c r="M108" s="113">
        <v>2017</v>
      </c>
      <c r="N108" s="113"/>
      <c r="O108" s="94" t="s">
        <v>67</v>
      </c>
      <c r="P108" s="113"/>
      <c r="Q108" s="113"/>
      <c r="R108" s="113"/>
      <c r="S108" s="113"/>
      <c r="T108" s="113"/>
      <c r="U108" s="113"/>
      <c r="V108" s="113"/>
      <c r="W108" s="113"/>
      <c r="X108" s="113"/>
    </row>
    <row r="109" ht="18.9" hidden="1" customHeight="1" spans="1:24">
      <c r="A109" s="89" t="s">
        <v>195</v>
      </c>
      <c r="B109" s="90" t="s">
        <v>253</v>
      </c>
      <c r="C109" s="85"/>
      <c r="D109" s="87"/>
      <c r="E109" s="87"/>
      <c r="F109" s="87"/>
      <c r="G109" s="88"/>
      <c r="H109" s="88"/>
      <c r="I109" s="85"/>
      <c r="J109" s="94"/>
      <c r="K109" s="94"/>
      <c r="L109" s="94"/>
      <c r="M109" s="113"/>
      <c r="N109" s="113"/>
      <c r="O109" s="94"/>
      <c r="P109" s="113"/>
      <c r="Q109" s="113"/>
      <c r="R109" s="113"/>
      <c r="S109" s="113"/>
      <c r="T109" s="113"/>
      <c r="U109" s="113"/>
      <c r="V109" s="113"/>
      <c r="W109" s="113"/>
      <c r="X109" s="113"/>
    </row>
    <row r="110" ht="49.95" hidden="1" customHeight="1" spans="1:24">
      <c r="A110" s="85">
        <v>54</v>
      </c>
      <c r="B110" s="86" t="s">
        <v>254</v>
      </c>
      <c r="C110" s="85" t="s">
        <v>156</v>
      </c>
      <c r="D110" s="87">
        <v>19.1</v>
      </c>
      <c r="E110" s="87"/>
      <c r="F110" s="87">
        <v>19.1</v>
      </c>
      <c r="G110" s="104" t="s">
        <v>255</v>
      </c>
      <c r="H110" s="94" t="s">
        <v>82</v>
      </c>
      <c r="I110" s="85"/>
      <c r="J110" s="88"/>
      <c r="K110" s="112" t="s">
        <v>256</v>
      </c>
      <c r="L110" s="94" t="s">
        <v>66</v>
      </c>
      <c r="M110" s="113"/>
      <c r="N110" s="113"/>
      <c r="O110" s="94" t="s">
        <v>67</v>
      </c>
      <c r="P110" s="113"/>
      <c r="Q110" s="113"/>
      <c r="R110" s="113"/>
      <c r="S110" s="113"/>
      <c r="T110" s="113"/>
      <c r="U110" s="113"/>
      <c r="V110" s="113"/>
      <c r="W110" s="113"/>
      <c r="X110" s="113"/>
    </row>
    <row r="111" ht="18.9" hidden="1" customHeight="1" spans="1:24">
      <c r="A111" s="89" t="s">
        <v>195</v>
      </c>
      <c r="B111" s="90" t="s">
        <v>257</v>
      </c>
      <c r="C111" s="85"/>
      <c r="D111" s="87"/>
      <c r="E111" s="87"/>
      <c r="F111" s="87"/>
      <c r="G111" s="94"/>
      <c r="H111" s="94"/>
      <c r="I111" s="85"/>
      <c r="J111" s="94"/>
      <c r="K111" s="94"/>
      <c r="L111" s="94"/>
      <c r="M111" s="94"/>
      <c r="N111" s="113"/>
      <c r="O111" s="94"/>
      <c r="P111" s="113"/>
      <c r="Q111" s="113"/>
      <c r="R111" s="113"/>
      <c r="S111" s="113"/>
      <c r="T111" s="113"/>
      <c r="U111" s="113"/>
      <c r="V111" s="113"/>
      <c r="W111" s="113"/>
      <c r="X111" s="113"/>
    </row>
    <row r="112" ht="30" hidden="1" customHeight="1" spans="1:24">
      <c r="A112" s="85">
        <v>55</v>
      </c>
      <c r="B112" s="86" t="s">
        <v>258</v>
      </c>
      <c r="C112" s="85" t="s">
        <v>246</v>
      </c>
      <c r="D112" s="87">
        <v>2.5</v>
      </c>
      <c r="E112" s="87"/>
      <c r="F112" s="87">
        <v>2.5</v>
      </c>
      <c r="G112" s="94" t="s">
        <v>55</v>
      </c>
      <c r="H112" s="94" t="s">
        <v>82</v>
      </c>
      <c r="I112" s="85"/>
      <c r="J112" s="94"/>
      <c r="K112" s="112" t="s">
        <v>83</v>
      </c>
      <c r="L112" s="94" t="s">
        <v>112</v>
      </c>
      <c r="M112" s="113">
        <v>2017</v>
      </c>
      <c r="N112" s="113"/>
      <c r="O112" s="94" t="s">
        <v>67</v>
      </c>
      <c r="P112" s="113"/>
      <c r="Q112" s="113"/>
      <c r="R112" s="113"/>
      <c r="S112" s="113"/>
      <c r="T112" s="113"/>
      <c r="U112" s="113"/>
      <c r="V112" s="113"/>
      <c r="W112" s="113"/>
      <c r="X112" s="113"/>
    </row>
    <row r="113" ht="18" hidden="1" customHeight="1" spans="1:24">
      <c r="A113" s="89" t="s">
        <v>195</v>
      </c>
      <c r="B113" s="90" t="s">
        <v>259</v>
      </c>
      <c r="C113" s="85"/>
      <c r="D113" s="87"/>
      <c r="E113" s="87"/>
      <c r="F113" s="87"/>
      <c r="G113" s="88"/>
      <c r="H113" s="88"/>
      <c r="I113" s="85"/>
      <c r="J113" s="94"/>
      <c r="K113" s="94"/>
      <c r="L113" s="94"/>
      <c r="M113" s="113"/>
      <c r="N113" s="113"/>
      <c r="O113" s="94"/>
      <c r="P113" s="113"/>
      <c r="Q113" s="113"/>
      <c r="R113" s="113"/>
      <c r="S113" s="113"/>
      <c r="T113" s="113"/>
      <c r="U113" s="113"/>
      <c r="V113" s="113"/>
      <c r="W113" s="113"/>
      <c r="X113" s="113"/>
    </row>
    <row r="114" ht="18" hidden="1" customHeight="1" spans="1:24">
      <c r="A114" s="85">
        <v>56</v>
      </c>
      <c r="B114" s="86" t="s">
        <v>260</v>
      </c>
      <c r="C114" s="85" t="s">
        <v>261</v>
      </c>
      <c r="D114" s="87">
        <v>3.5</v>
      </c>
      <c r="E114" s="87"/>
      <c r="F114" s="87">
        <v>3.5</v>
      </c>
      <c r="G114" s="88" t="s">
        <v>262</v>
      </c>
      <c r="H114" s="88" t="s">
        <v>117</v>
      </c>
      <c r="I114" s="85"/>
      <c r="J114" s="94"/>
      <c r="K114" s="112" t="s">
        <v>176</v>
      </c>
      <c r="L114" s="94" t="s">
        <v>58</v>
      </c>
      <c r="M114" s="113"/>
      <c r="N114" s="113"/>
      <c r="O114" s="94"/>
      <c r="P114" s="113"/>
      <c r="Q114" s="113"/>
      <c r="R114" s="113"/>
      <c r="S114" s="113"/>
      <c r="T114" s="113"/>
      <c r="U114" s="113"/>
      <c r="V114" s="113"/>
      <c r="W114" s="113"/>
      <c r="X114" s="113"/>
    </row>
    <row r="115" ht="18" hidden="1" customHeight="1" spans="1:24">
      <c r="A115" s="89" t="s">
        <v>195</v>
      </c>
      <c r="B115" s="90" t="s">
        <v>263</v>
      </c>
      <c r="C115" s="89"/>
      <c r="D115" s="87"/>
      <c r="E115" s="87"/>
      <c r="F115" s="87"/>
      <c r="G115" s="94"/>
      <c r="H115" s="94"/>
      <c r="I115" s="85"/>
      <c r="J115" s="94"/>
      <c r="K115" s="112"/>
      <c r="L115" s="94"/>
      <c r="M115" s="113"/>
      <c r="N115" s="113"/>
      <c r="O115" s="94"/>
      <c r="P115" s="113"/>
      <c r="Q115" s="113"/>
      <c r="R115" s="113"/>
      <c r="S115" s="113"/>
      <c r="T115" s="113"/>
      <c r="U115" s="113"/>
      <c r="V115" s="113"/>
      <c r="W115" s="113"/>
      <c r="X115" s="113"/>
    </row>
    <row r="116" ht="18" hidden="1" customHeight="1" spans="1:24">
      <c r="A116" s="94">
        <v>57</v>
      </c>
      <c r="B116" s="86" t="s">
        <v>264</v>
      </c>
      <c r="C116" s="85" t="s">
        <v>265</v>
      </c>
      <c r="D116" s="87">
        <v>0.04</v>
      </c>
      <c r="E116" s="87"/>
      <c r="F116" s="87">
        <v>0.4</v>
      </c>
      <c r="G116" s="104" t="s">
        <v>266</v>
      </c>
      <c r="H116" s="104" t="s">
        <v>117</v>
      </c>
      <c r="I116" s="85"/>
      <c r="J116" s="94"/>
      <c r="K116" s="112" t="s">
        <v>176</v>
      </c>
      <c r="L116" s="94" t="s">
        <v>58</v>
      </c>
      <c r="M116" s="113"/>
      <c r="N116" s="113"/>
      <c r="O116" s="94"/>
      <c r="P116" s="113"/>
      <c r="Q116" s="113"/>
      <c r="R116" s="113"/>
      <c r="S116" s="113"/>
      <c r="T116" s="113"/>
      <c r="U116" s="113"/>
      <c r="V116" s="113"/>
      <c r="W116" s="113"/>
      <c r="X116" s="113"/>
    </row>
    <row r="117" ht="18" hidden="1" customHeight="1" spans="1:24">
      <c r="A117" s="94">
        <v>58</v>
      </c>
      <c r="B117" s="86" t="s">
        <v>267</v>
      </c>
      <c r="C117" s="85" t="s">
        <v>265</v>
      </c>
      <c r="D117" s="87">
        <v>0.03</v>
      </c>
      <c r="E117" s="87"/>
      <c r="F117" s="87">
        <v>0.3</v>
      </c>
      <c r="G117" s="104" t="s">
        <v>268</v>
      </c>
      <c r="H117" s="104" t="s">
        <v>117</v>
      </c>
      <c r="I117" s="85"/>
      <c r="J117" s="94"/>
      <c r="K117" s="112" t="s">
        <v>176</v>
      </c>
      <c r="L117" s="94" t="s">
        <v>58</v>
      </c>
      <c r="M117" s="113"/>
      <c r="N117" s="113"/>
      <c r="O117" s="94"/>
      <c r="P117" s="113"/>
      <c r="Q117" s="113"/>
      <c r="R117" s="113"/>
      <c r="S117" s="113"/>
      <c r="T117" s="113"/>
      <c r="U117" s="113"/>
      <c r="V117" s="113"/>
      <c r="W117" s="113"/>
      <c r="X117" s="113"/>
    </row>
    <row r="118" ht="18" hidden="1" customHeight="1" spans="1:24">
      <c r="A118" s="89" t="s">
        <v>195</v>
      </c>
      <c r="B118" s="90" t="s">
        <v>127</v>
      </c>
      <c r="C118" s="85"/>
      <c r="D118" s="87"/>
      <c r="E118" s="87"/>
      <c r="F118" s="87"/>
      <c r="G118" s="94"/>
      <c r="H118" s="94"/>
      <c r="I118" s="85"/>
      <c r="J118" s="94"/>
      <c r="K118" s="112"/>
      <c r="L118" s="94"/>
      <c r="M118" s="113"/>
      <c r="N118" s="113"/>
      <c r="O118" s="94"/>
      <c r="P118" s="113"/>
      <c r="Q118" s="113"/>
      <c r="R118" s="113"/>
      <c r="S118" s="113"/>
      <c r="T118" s="113"/>
      <c r="U118" s="113"/>
      <c r="V118" s="113"/>
      <c r="W118" s="113"/>
      <c r="X118" s="113"/>
    </row>
    <row r="119" ht="18" hidden="1" customHeight="1" spans="1:24">
      <c r="A119" s="85">
        <v>59</v>
      </c>
      <c r="B119" s="86" t="s">
        <v>269</v>
      </c>
      <c r="C119" s="85" t="s">
        <v>128</v>
      </c>
      <c r="D119" s="87">
        <f>E119+F119</f>
        <v>0.23</v>
      </c>
      <c r="E119" s="87"/>
      <c r="F119" s="87">
        <v>0.23</v>
      </c>
      <c r="G119" s="94" t="s">
        <v>270</v>
      </c>
      <c r="H119" s="88" t="s">
        <v>105</v>
      </c>
      <c r="I119" s="85">
        <v>23</v>
      </c>
      <c r="J119" s="94">
        <v>98</v>
      </c>
      <c r="K119" s="112" t="s">
        <v>271</v>
      </c>
      <c r="L119" s="94" t="s">
        <v>112</v>
      </c>
      <c r="M119" s="113"/>
      <c r="N119" s="113"/>
      <c r="O119" s="94" t="s">
        <v>67</v>
      </c>
      <c r="P119" s="113"/>
      <c r="Q119" s="113"/>
      <c r="R119" s="113"/>
      <c r="S119" s="113"/>
      <c r="T119" s="113"/>
      <c r="U119" s="113"/>
      <c r="V119" s="113"/>
      <c r="W119" s="113"/>
      <c r="X119" s="113"/>
    </row>
    <row r="120" ht="18" hidden="1" customHeight="1" spans="1:24">
      <c r="A120" s="85">
        <v>60</v>
      </c>
      <c r="B120" s="86" t="s">
        <v>272</v>
      </c>
      <c r="C120" s="85" t="s">
        <v>128</v>
      </c>
      <c r="D120" s="87">
        <v>0.2</v>
      </c>
      <c r="E120" s="87"/>
      <c r="F120" s="87">
        <v>0.2</v>
      </c>
      <c r="G120" s="104" t="s">
        <v>270</v>
      </c>
      <c r="H120" s="104" t="s">
        <v>82</v>
      </c>
      <c r="I120" s="85">
        <v>53</v>
      </c>
      <c r="J120" s="94" t="s">
        <v>273</v>
      </c>
      <c r="K120" s="112" t="s">
        <v>176</v>
      </c>
      <c r="L120" s="94" t="s">
        <v>58</v>
      </c>
      <c r="M120" s="113"/>
      <c r="N120" s="113"/>
      <c r="O120" s="94"/>
      <c r="P120" s="113"/>
      <c r="Q120" s="113"/>
      <c r="R120" s="113"/>
      <c r="S120" s="113"/>
      <c r="T120" s="113"/>
      <c r="U120" s="113"/>
      <c r="V120" s="113"/>
      <c r="W120" s="113"/>
      <c r="X120" s="113"/>
    </row>
    <row r="121" ht="18" hidden="1" customHeight="1" spans="1:24">
      <c r="A121" s="89" t="s">
        <v>195</v>
      </c>
      <c r="B121" s="90" t="s">
        <v>130</v>
      </c>
      <c r="C121" s="85"/>
      <c r="D121" s="87"/>
      <c r="E121" s="87"/>
      <c r="F121" s="87"/>
      <c r="G121" s="94"/>
      <c r="H121" s="94"/>
      <c r="I121" s="85"/>
      <c r="J121" s="94"/>
      <c r="K121" s="112"/>
      <c r="L121" s="94"/>
      <c r="M121" s="113"/>
      <c r="N121" s="113"/>
      <c r="O121" s="94"/>
      <c r="P121" s="113"/>
      <c r="Q121" s="113"/>
      <c r="R121" s="113"/>
      <c r="S121" s="113"/>
      <c r="T121" s="113"/>
      <c r="U121" s="113"/>
      <c r="V121" s="113"/>
      <c r="W121" s="113"/>
      <c r="X121" s="113"/>
    </row>
    <row r="122" ht="40.2" hidden="1" customHeight="1" spans="1:24">
      <c r="A122" s="85">
        <v>61</v>
      </c>
      <c r="B122" s="86" t="s">
        <v>274</v>
      </c>
      <c r="C122" s="85" t="s">
        <v>131</v>
      </c>
      <c r="D122" s="87">
        <f>E122+F122</f>
        <v>0.12</v>
      </c>
      <c r="E122" s="87"/>
      <c r="F122" s="87">
        <v>0.12</v>
      </c>
      <c r="G122" s="88" t="s">
        <v>270</v>
      </c>
      <c r="H122" s="88" t="s">
        <v>56</v>
      </c>
      <c r="I122" s="85">
        <v>22</v>
      </c>
      <c r="J122" s="94">
        <v>76</v>
      </c>
      <c r="K122" s="112" t="s">
        <v>275</v>
      </c>
      <c r="L122" s="94" t="s">
        <v>112</v>
      </c>
      <c r="M122" s="113"/>
      <c r="N122" s="113"/>
      <c r="O122" s="94"/>
      <c r="P122" s="113"/>
      <c r="Q122" s="113"/>
      <c r="R122" s="113"/>
      <c r="S122" s="113"/>
      <c r="T122" s="113"/>
      <c r="U122" s="113"/>
      <c r="V122" s="113"/>
      <c r="W122" s="113"/>
      <c r="X122" s="113"/>
    </row>
    <row r="123" ht="40.2" hidden="1" customHeight="1" spans="1:24">
      <c r="A123" s="85">
        <v>62</v>
      </c>
      <c r="B123" s="86" t="s">
        <v>276</v>
      </c>
      <c r="C123" s="85" t="s">
        <v>131</v>
      </c>
      <c r="D123" s="87">
        <v>0.33</v>
      </c>
      <c r="E123" s="87"/>
      <c r="F123" s="87">
        <v>0.33</v>
      </c>
      <c r="G123" s="88" t="s">
        <v>277</v>
      </c>
      <c r="H123" s="88" t="s">
        <v>56</v>
      </c>
      <c r="I123" s="85">
        <v>33</v>
      </c>
      <c r="J123" s="94" t="s">
        <v>278</v>
      </c>
      <c r="K123" s="112" t="s">
        <v>275</v>
      </c>
      <c r="L123" s="94" t="s">
        <v>112</v>
      </c>
      <c r="M123" s="113"/>
      <c r="N123" s="113"/>
      <c r="O123" s="94"/>
      <c r="P123" s="113"/>
      <c r="Q123" s="113"/>
      <c r="R123" s="113"/>
      <c r="S123" s="113"/>
      <c r="T123" s="113"/>
      <c r="U123" s="113"/>
      <c r="V123" s="113"/>
      <c r="W123" s="113"/>
      <c r="X123" s="113"/>
    </row>
    <row r="124" ht="30" hidden="1" customHeight="1" spans="1:24">
      <c r="A124" s="85">
        <v>63</v>
      </c>
      <c r="B124" s="86" t="s">
        <v>279</v>
      </c>
      <c r="C124" s="85" t="s">
        <v>280</v>
      </c>
      <c r="D124" s="87">
        <v>2.03</v>
      </c>
      <c r="E124" s="87"/>
      <c r="F124" s="87">
        <v>2.03</v>
      </c>
      <c r="G124" s="94" t="s">
        <v>190</v>
      </c>
      <c r="H124" s="94" t="s">
        <v>76</v>
      </c>
      <c r="I124" s="85">
        <v>8</v>
      </c>
      <c r="J124" s="94" t="s">
        <v>281</v>
      </c>
      <c r="K124" s="112" t="s">
        <v>211</v>
      </c>
      <c r="L124" s="94" t="s">
        <v>66</v>
      </c>
      <c r="M124" s="113"/>
      <c r="N124" s="113"/>
      <c r="O124" s="94"/>
      <c r="P124" s="113"/>
      <c r="Q124" s="113"/>
      <c r="R124" s="113"/>
      <c r="S124" s="113"/>
      <c r="T124" s="113"/>
      <c r="U124" s="113"/>
      <c r="V124" s="113"/>
      <c r="W124" s="113"/>
      <c r="X124" s="113"/>
    </row>
    <row r="125" ht="30" hidden="1" customHeight="1" spans="1:24">
      <c r="A125" s="85">
        <v>64</v>
      </c>
      <c r="B125" s="86" t="s">
        <v>282</v>
      </c>
      <c r="C125" s="85" t="s">
        <v>283</v>
      </c>
      <c r="D125" s="87">
        <v>4.2</v>
      </c>
      <c r="E125" s="87"/>
      <c r="F125" s="87">
        <v>4.2</v>
      </c>
      <c r="G125" s="94" t="s">
        <v>284</v>
      </c>
      <c r="H125" s="94" t="s">
        <v>56</v>
      </c>
      <c r="I125" s="85">
        <v>19</v>
      </c>
      <c r="J125" s="94"/>
      <c r="K125" s="112" t="s">
        <v>211</v>
      </c>
      <c r="L125" s="94" t="s">
        <v>66</v>
      </c>
      <c r="M125" s="113"/>
      <c r="N125" s="113"/>
      <c r="O125" s="94"/>
      <c r="P125" s="113"/>
      <c r="Q125" s="113"/>
      <c r="R125" s="113"/>
      <c r="S125" s="113"/>
      <c r="T125" s="113"/>
      <c r="U125" s="113"/>
      <c r="V125" s="113"/>
      <c r="W125" s="113"/>
      <c r="X125" s="113"/>
    </row>
    <row r="126" ht="19.05" customHeight="1" spans="1:24">
      <c r="A126" s="89" t="s">
        <v>195</v>
      </c>
      <c r="B126" s="90" t="s">
        <v>285</v>
      </c>
      <c r="C126" s="85"/>
      <c r="D126" s="87"/>
      <c r="E126" s="87"/>
      <c r="F126" s="87"/>
      <c r="G126" s="88"/>
      <c r="H126" s="88"/>
      <c r="I126" s="85"/>
      <c r="J126" s="94"/>
      <c r="K126" s="94"/>
      <c r="L126" s="94"/>
      <c r="M126" s="113"/>
      <c r="N126" s="113"/>
      <c r="O126" s="94"/>
      <c r="P126" s="113"/>
      <c r="Q126" s="113"/>
      <c r="R126" s="113"/>
      <c r="S126" s="113"/>
      <c r="T126" s="113"/>
      <c r="U126" s="113"/>
      <c r="V126" s="113"/>
      <c r="W126" s="113"/>
      <c r="X126" s="113"/>
    </row>
    <row r="127" ht="30" hidden="1" customHeight="1" spans="1:24">
      <c r="A127" s="85">
        <v>65</v>
      </c>
      <c r="B127" s="86" t="s">
        <v>286</v>
      </c>
      <c r="C127" s="85" t="s">
        <v>270</v>
      </c>
      <c r="D127" s="87">
        <f>E127+F127</f>
        <v>0.2</v>
      </c>
      <c r="E127" s="87"/>
      <c r="F127" s="87">
        <v>0.2</v>
      </c>
      <c r="G127" s="88" t="s">
        <v>159</v>
      </c>
      <c r="H127" s="88" t="s">
        <v>117</v>
      </c>
      <c r="I127" s="85"/>
      <c r="J127" s="94"/>
      <c r="K127" s="112" t="s">
        <v>83</v>
      </c>
      <c r="L127" s="94" t="s">
        <v>66</v>
      </c>
      <c r="M127" s="113">
        <v>2017</v>
      </c>
      <c r="N127" s="113"/>
      <c r="O127" s="94" t="s">
        <v>67</v>
      </c>
      <c r="P127" s="113"/>
      <c r="Q127" s="113"/>
      <c r="R127" s="113"/>
      <c r="S127" s="113"/>
      <c r="T127" s="113"/>
      <c r="U127" s="113"/>
      <c r="V127" s="113"/>
      <c r="W127" s="113"/>
      <c r="X127" s="113"/>
    </row>
    <row r="128" ht="30" hidden="1" customHeight="1" spans="1:24">
      <c r="A128" s="85">
        <v>66</v>
      </c>
      <c r="B128" s="86" t="s">
        <v>287</v>
      </c>
      <c r="C128" s="85" t="s">
        <v>270</v>
      </c>
      <c r="D128" s="87">
        <f>E128+F128</f>
        <v>1</v>
      </c>
      <c r="E128" s="87"/>
      <c r="F128" s="87">
        <v>1</v>
      </c>
      <c r="G128" s="88" t="s">
        <v>55</v>
      </c>
      <c r="H128" s="94" t="s">
        <v>79</v>
      </c>
      <c r="I128" s="85"/>
      <c r="J128" s="94"/>
      <c r="K128" s="112" t="s">
        <v>83</v>
      </c>
      <c r="L128" s="94" t="s">
        <v>66</v>
      </c>
      <c r="M128" s="113"/>
      <c r="N128" s="113"/>
      <c r="O128" s="94" t="s">
        <v>67</v>
      </c>
      <c r="P128" s="113"/>
      <c r="Q128" s="113"/>
      <c r="R128" s="113"/>
      <c r="S128" s="113"/>
      <c r="T128" s="113"/>
      <c r="U128" s="113"/>
      <c r="V128" s="113"/>
      <c r="W128" s="113"/>
      <c r="X128" s="113"/>
    </row>
    <row r="129" ht="30" hidden="1" customHeight="1" spans="1:24">
      <c r="A129" s="85">
        <v>67</v>
      </c>
      <c r="B129" s="86" t="s">
        <v>288</v>
      </c>
      <c r="C129" s="85" t="s">
        <v>270</v>
      </c>
      <c r="D129" s="87">
        <f>E129+F129</f>
        <v>0.01</v>
      </c>
      <c r="E129" s="87"/>
      <c r="F129" s="87">
        <v>0.01</v>
      </c>
      <c r="G129" s="88" t="s">
        <v>159</v>
      </c>
      <c r="H129" s="88" t="s">
        <v>111</v>
      </c>
      <c r="I129" s="85"/>
      <c r="J129" s="94"/>
      <c r="K129" s="112" t="s">
        <v>83</v>
      </c>
      <c r="L129" s="94" t="s">
        <v>66</v>
      </c>
      <c r="M129" s="113">
        <v>2018</v>
      </c>
      <c r="N129" s="113"/>
      <c r="O129" s="94" t="s">
        <v>67</v>
      </c>
      <c r="P129" s="113"/>
      <c r="Q129" s="113"/>
      <c r="R129" s="113"/>
      <c r="S129" s="113"/>
      <c r="T129" s="113"/>
      <c r="U129" s="113"/>
      <c r="V129" s="113"/>
      <c r="W129" s="113"/>
      <c r="X129" s="113"/>
    </row>
    <row r="130" ht="60" customHeight="1" spans="1:24">
      <c r="A130" s="85">
        <v>68</v>
      </c>
      <c r="B130" s="86" t="s">
        <v>289</v>
      </c>
      <c r="C130" s="85" t="s">
        <v>270</v>
      </c>
      <c r="D130" s="87">
        <f>E130+F130</f>
        <v>2.3</v>
      </c>
      <c r="E130" s="87"/>
      <c r="F130" s="87">
        <v>2.3</v>
      </c>
      <c r="G130" s="88" t="s">
        <v>159</v>
      </c>
      <c r="H130" s="88" t="s">
        <v>168</v>
      </c>
      <c r="I130" s="85">
        <v>12</v>
      </c>
      <c r="J130" s="94" t="s">
        <v>290</v>
      </c>
      <c r="K130" s="112" t="s">
        <v>83</v>
      </c>
      <c r="L130" s="94" t="s">
        <v>66</v>
      </c>
      <c r="M130" s="113">
        <v>2018</v>
      </c>
      <c r="N130" s="113"/>
      <c r="O130" s="94" t="s">
        <v>67</v>
      </c>
      <c r="P130" s="113"/>
      <c r="Q130" s="113"/>
      <c r="R130" s="113"/>
      <c r="S130" s="113"/>
      <c r="T130" s="113"/>
      <c r="U130" s="113"/>
      <c r="V130" s="113"/>
      <c r="W130" s="113"/>
      <c r="X130" s="113"/>
    </row>
    <row r="131" ht="30" hidden="1" customHeight="1" spans="1:24">
      <c r="A131" s="85">
        <v>69</v>
      </c>
      <c r="B131" s="86" t="s">
        <v>291</v>
      </c>
      <c r="C131" s="85" t="s">
        <v>270</v>
      </c>
      <c r="D131" s="87">
        <f>E131+F131</f>
        <v>0.35</v>
      </c>
      <c r="E131" s="87"/>
      <c r="F131" s="87">
        <v>0.35</v>
      </c>
      <c r="G131" s="88" t="s">
        <v>159</v>
      </c>
      <c r="H131" s="88" t="s">
        <v>117</v>
      </c>
      <c r="I131" s="85"/>
      <c r="J131" s="94"/>
      <c r="K131" s="112" t="s">
        <v>83</v>
      </c>
      <c r="L131" s="94" t="s">
        <v>66</v>
      </c>
      <c r="M131" s="113">
        <v>2018</v>
      </c>
      <c r="N131" s="113"/>
      <c r="O131" s="94" t="s">
        <v>67</v>
      </c>
      <c r="P131" s="113"/>
      <c r="Q131" s="113"/>
      <c r="R131" s="113"/>
      <c r="S131" s="113"/>
      <c r="T131" s="113"/>
      <c r="U131" s="113"/>
      <c r="V131" s="113"/>
      <c r="W131" s="113"/>
      <c r="X131" s="113"/>
    </row>
    <row r="132" ht="30" hidden="1" customHeight="1" spans="1:24">
      <c r="A132" s="85">
        <v>70</v>
      </c>
      <c r="B132" s="86" t="s">
        <v>292</v>
      </c>
      <c r="C132" s="85" t="s">
        <v>270</v>
      </c>
      <c r="D132" s="87">
        <v>3</v>
      </c>
      <c r="E132" s="87"/>
      <c r="F132" s="87">
        <v>3</v>
      </c>
      <c r="G132" s="88" t="s">
        <v>55</v>
      </c>
      <c r="H132" s="88" t="s">
        <v>111</v>
      </c>
      <c r="I132" s="85">
        <v>14</v>
      </c>
      <c r="J132" s="94">
        <v>136</v>
      </c>
      <c r="K132" s="112" t="s">
        <v>83</v>
      </c>
      <c r="L132" s="94" t="s">
        <v>66</v>
      </c>
      <c r="M132" s="113">
        <v>2018</v>
      </c>
      <c r="N132" s="113"/>
      <c r="O132" s="94" t="s">
        <v>67</v>
      </c>
      <c r="P132" s="113"/>
      <c r="Q132" s="113"/>
      <c r="R132" s="113"/>
      <c r="S132" s="113"/>
      <c r="T132" s="113"/>
      <c r="U132" s="113"/>
      <c r="V132" s="113"/>
      <c r="W132" s="113"/>
      <c r="X132" s="113"/>
    </row>
    <row r="133" ht="18.9" hidden="1" customHeight="1" spans="1:24">
      <c r="A133" s="85">
        <v>71</v>
      </c>
      <c r="B133" s="86" t="s">
        <v>293</v>
      </c>
      <c r="C133" s="85" t="s">
        <v>270</v>
      </c>
      <c r="D133" s="87">
        <v>0.1</v>
      </c>
      <c r="E133" s="87"/>
      <c r="F133" s="87">
        <v>0.1</v>
      </c>
      <c r="G133" s="88" t="s">
        <v>228</v>
      </c>
      <c r="H133" s="88" t="s">
        <v>56</v>
      </c>
      <c r="I133" s="85"/>
      <c r="J133" s="94"/>
      <c r="K133" s="112" t="s">
        <v>211</v>
      </c>
      <c r="L133" s="94" t="s">
        <v>66</v>
      </c>
      <c r="M133" s="113"/>
      <c r="N133" s="113"/>
      <c r="O133" s="94" t="s">
        <v>67</v>
      </c>
      <c r="P133" s="113"/>
      <c r="Q133" s="113"/>
      <c r="R133" s="113"/>
      <c r="S133" s="113"/>
      <c r="T133" s="113"/>
      <c r="U133" s="113"/>
      <c r="V133" s="113"/>
      <c r="W133" s="113"/>
      <c r="X133" s="113"/>
    </row>
    <row r="134" ht="18.9" hidden="1" customHeight="1" spans="1:24">
      <c r="A134" s="85">
        <v>72</v>
      </c>
      <c r="B134" s="86" t="s">
        <v>294</v>
      </c>
      <c r="C134" s="85" t="s">
        <v>270</v>
      </c>
      <c r="D134" s="87">
        <v>0.1</v>
      </c>
      <c r="E134" s="87"/>
      <c r="F134" s="87">
        <v>0.1</v>
      </c>
      <c r="G134" s="88" t="s">
        <v>270</v>
      </c>
      <c r="H134" s="88" t="s">
        <v>82</v>
      </c>
      <c r="I134" s="85">
        <v>53</v>
      </c>
      <c r="J134" s="94">
        <v>89</v>
      </c>
      <c r="K134" s="112" t="s">
        <v>295</v>
      </c>
      <c r="L134" s="94" t="s">
        <v>66</v>
      </c>
      <c r="M134" s="113"/>
      <c r="N134" s="113"/>
      <c r="O134" s="94" t="s">
        <v>67</v>
      </c>
      <c r="P134" s="113"/>
      <c r="Q134" s="113"/>
      <c r="R134" s="113"/>
      <c r="S134" s="113"/>
      <c r="T134" s="113"/>
      <c r="U134" s="113"/>
      <c r="V134" s="113"/>
      <c r="W134" s="113"/>
      <c r="X134" s="113"/>
    </row>
    <row r="135" ht="18.9" hidden="1" customHeight="1" spans="1:24">
      <c r="A135" s="85">
        <v>73</v>
      </c>
      <c r="B135" s="86" t="s">
        <v>293</v>
      </c>
      <c r="C135" s="85" t="s">
        <v>270</v>
      </c>
      <c r="D135" s="87">
        <v>0.2</v>
      </c>
      <c r="E135" s="87"/>
      <c r="F135" s="87">
        <v>0.2</v>
      </c>
      <c r="G135" s="88" t="s">
        <v>270</v>
      </c>
      <c r="H135" s="88" t="s">
        <v>73</v>
      </c>
      <c r="I135" s="85">
        <v>28</v>
      </c>
      <c r="J135" s="94">
        <v>322</v>
      </c>
      <c r="K135" s="112" t="s">
        <v>296</v>
      </c>
      <c r="L135" s="94" t="s">
        <v>66</v>
      </c>
      <c r="M135" s="113"/>
      <c r="N135" s="113"/>
      <c r="O135" s="94" t="s">
        <v>67</v>
      </c>
      <c r="P135" s="113"/>
      <c r="Q135" s="113"/>
      <c r="R135" s="113"/>
      <c r="S135" s="113"/>
      <c r="T135" s="113"/>
      <c r="U135" s="113"/>
      <c r="V135" s="113"/>
      <c r="W135" s="113"/>
      <c r="X135" s="113"/>
    </row>
    <row r="136" ht="18.9" hidden="1" customHeight="1" spans="1:24">
      <c r="A136" s="85">
        <v>74</v>
      </c>
      <c r="B136" s="86" t="s">
        <v>294</v>
      </c>
      <c r="C136" s="85" t="s">
        <v>270</v>
      </c>
      <c r="D136" s="87">
        <v>0.29</v>
      </c>
      <c r="E136" s="87"/>
      <c r="F136" s="87">
        <v>0.29</v>
      </c>
      <c r="G136" s="88" t="s">
        <v>270</v>
      </c>
      <c r="H136" s="88" t="s">
        <v>297</v>
      </c>
      <c r="I136" s="85">
        <v>20</v>
      </c>
      <c r="J136" s="94" t="s">
        <v>298</v>
      </c>
      <c r="K136" s="112" t="s">
        <v>299</v>
      </c>
      <c r="L136" s="94" t="s">
        <v>66</v>
      </c>
      <c r="M136" s="113"/>
      <c r="N136" s="113"/>
      <c r="O136" s="94" t="s">
        <v>67</v>
      </c>
      <c r="P136" s="113"/>
      <c r="Q136" s="113"/>
      <c r="R136" s="113"/>
      <c r="S136" s="113"/>
      <c r="T136" s="113"/>
      <c r="U136" s="113"/>
      <c r="V136" s="113"/>
      <c r="W136" s="113"/>
      <c r="X136" s="113"/>
    </row>
    <row r="137" ht="18.9" hidden="1" customHeight="1" spans="1:24">
      <c r="A137" s="85">
        <v>75</v>
      </c>
      <c r="B137" s="86" t="s">
        <v>293</v>
      </c>
      <c r="C137" s="85" t="s">
        <v>270</v>
      </c>
      <c r="D137" s="87">
        <v>0.1</v>
      </c>
      <c r="E137" s="87"/>
      <c r="F137" s="87">
        <v>0.1</v>
      </c>
      <c r="G137" s="88" t="s">
        <v>137</v>
      </c>
      <c r="H137" s="88" t="s">
        <v>105</v>
      </c>
      <c r="I137" s="85">
        <v>26</v>
      </c>
      <c r="J137" s="94">
        <v>61</v>
      </c>
      <c r="K137" s="112" t="s">
        <v>300</v>
      </c>
      <c r="L137" s="94" t="s">
        <v>66</v>
      </c>
      <c r="M137" s="113"/>
      <c r="N137" s="113"/>
      <c r="O137" s="94" t="s">
        <v>67</v>
      </c>
      <c r="P137" s="113"/>
      <c r="Q137" s="113"/>
      <c r="R137" s="113"/>
      <c r="S137" s="113"/>
      <c r="T137" s="113"/>
      <c r="U137" s="113"/>
      <c r="V137" s="113"/>
      <c r="W137" s="113"/>
      <c r="X137" s="113"/>
    </row>
    <row r="138" ht="18.9" hidden="1" customHeight="1" spans="1:24">
      <c r="A138" s="85">
        <v>76</v>
      </c>
      <c r="B138" s="86" t="s">
        <v>293</v>
      </c>
      <c r="C138" s="85" t="s">
        <v>270</v>
      </c>
      <c r="D138" s="87">
        <v>0.08</v>
      </c>
      <c r="E138" s="87"/>
      <c r="F138" s="87">
        <v>0.08</v>
      </c>
      <c r="G138" s="88" t="s">
        <v>270</v>
      </c>
      <c r="H138" s="88" t="s">
        <v>76</v>
      </c>
      <c r="I138" s="85">
        <v>22</v>
      </c>
      <c r="J138" s="94">
        <v>543</v>
      </c>
      <c r="K138" s="112" t="s">
        <v>301</v>
      </c>
      <c r="L138" s="94" t="s">
        <v>66</v>
      </c>
      <c r="M138" s="113"/>
      <c r="N138" s="113"/>
      <c r="O138" s="94" t="s">
        <v>67</v>
      </c>
      <c r="P138" s="113"/>
      <c r="Q138" s="113"/>
      <c r="R138" s="113"/>
      <c r="S138" s="113"/>
      <c r="T138" s="113"/>
      <c r="U138" s="113"/>
      <c r="V138" s="113"/>
      <c r="W138" s="113"/>
      <c r="X138" s="113"/>
    </row>
    <row r="139" ht="18.9" hidden="1" customHeight="1" spans="1:24">
      <c r="A139" s="85">
        <v>77</v>
      </c>
      <c r="B139" s="86" t="s">
        <v>293</v>
      </c>
      <c r="C139" s="85" t="s">
        <v>270</v>
      </c>
      <c r="D139" s="87">
        <v>0.16</v>
      </c>
      <c r="E139" s="87"/>
      <c r="F139" s="87">
        <v>0.16</v>
      </c>
      <c r="G139" s="88" t="s">
        <v>270</v>
      </c>
      <c r="H139" s="88" t="s">
        <v>70</v>
      </c>
      <c r="I139" s="85"/>
      <c r="J139" s="94"/>
      <c r="K139" s="112" t="s">
        <v>302</v>
      </c>
      <c r="L139" s="94" t="s">
        <v>66</v>
      </c>
      <c r="M139" s="113"/>
      <c r="N139" s="113"/>
      <c r="O139" s="94" t="s">
        <v>67</v>
      </c>
      <c r="P139" s="113"/>
      <c r="Q139" s="113"/>
      <c r="R139" s="113"/>
      <c r="S139" s="113"/>
      <c r="T139" s="113"/>
      <c r="U139" s="113"/>
      <c r="V139" s="113"/>
      <c r="W139" s="113"/>
      <c r="X139" s="113"/>
    </row>
    <row r="140" ht="18.9" hidden="1" customHeight="1" spans="1:24">
      <c r="A140" s="85">
        <v>78</v>
      </c>
      <c r="B140" s="86" t="s">
        <v>294</v>
      </c>
      <c r="C140" s="85" t="s">
        <v>270</v>
      </c>
      <c r="D140" s="87">
        <v>0.75</v>
      </c>
      <c r="E140" s="87"/>
      <c r="F140" s="87">
        <v>0.75</v>
      </c>
      <c r="G140" s="88" t="s">
        <v>270</v>
      </c>
      <c r="H140" s="88" t="s">
        <v>111</v>
      </c>
      <c r="I140" s="85"/>
      <c r="J140" s="94"/>
      <c r="K140" s="112" t="s">
        <v>303</v>
      </c>
      <c r="L140" s="94" t="s">
        <v>66</v>
      </c>
      <c r="M140" s="113"/>
      <c r="N140" s="113"/>
      <c r="O140" s="94" t="s">
        <v>67</v>
      </c>
      <c r="P140" s="113"/>
      <c r="Q140" s="113"/>
      <c r="R140" s="113"/>
      <c r="S140" s="113"/>
      <c r="T140" s="113"/>
      <c r="U140" s="113"/>
      <c r="V140" s="113"/>
      <c r="W140" s="113"/>
      <c r="X140" s="113"/>
    </row>
    <row r="141" ht="18.9" hidden="1" customHeight="1" spans="1:24">
      <c r="A141" s="85">
        <v>79</v>
      </c>
      <c r="B141" s="86" t="s">
        <v>294</v>
      </c>
      <c r="C141" s="85" t="s">
        <v>270</v>
      </c>
      <c r="D141" s="87">
        <v>0.2</v>
      </c>
      <c r="E141" s="87"/>
      <c r="F141" s="87">
        <v>0.13</v>
      </c>
      <c r="G141" s="88" t="s">
        <v>270</v>
      </c>
      <c r="H141" s="88" t="s">
        <v>117</v>
      </c>
      <c r="I141" s="85">
        <v>22</v>
      </c>
      <c r="J141" s="94"/>
      <c r="K141" s="112" t="s">
        <v>304</v>
      </c>
      <c r="L141" s="94" t="s">
        <v>66</v>
      </c>
      <c r="M141" s="113"/>
      <c r="N141" s="113"/>
      <c r="O141" s="94" t="s">
        <v>67</v>
      </c>
      <c r="P141" s="113"/>
      <c r="Q141" s="113"/>
      <c r="R141" s="113"/>
      <c r="S141" s="113"/>
      <c r="T141" s="113"/>
      <c r="U141" s="113"/>
      <c r="V141" s="113"/>
      <c r="W141" s="113"/>
      <c r="X141" s="113"/>
    </row>
    <row r="142" ht="19.05" customHeight="1" spans="1:24">
      <c r="A142" s="85">
        <v>80</v>
      </c>
      <c r="B142" s="86" t="s">
        <v>293</v>
      </c>
      <c r="C142" s="85" t="s">
        <v>270</v>
      </c>
      <c r="D142" s="87">
        <v>0.1</v>
      </c>
      <c r="E142" s="87"/>
      <c r="F142" s="87">
        <v>0.1</v>
      </c>
      <c r="G142" s="88" t="s">
        <v>203</v>
      </c>
      <c r="H142" s="88" t="s">
        <v>168</v>
      </c>
      <c r="I142" s="85"/>
      <c r="J142" s="94"/>
      <c r="K142" s="112" t="s">
        <v>176</v>
      </c>
      <c r="L142" s="94" t="s">
        <v>58</v>
      </c>
      <c r="M142" s="113"/>
      <c r="N142" s="113"/>
      <c r="O142" s="94"/>
      <c r="P142" s="113"/>
      <c r="Q142" s="113"/>
      <c r="R142" s="113"/>
      <c r="S142" s="113"/>
      <c r="T142" s="113"/>
      <c r="U142" s="113"/>
      <c r="V142" s="113"/>
      <c r="W142" s="113"/>
      <c r="X142" s="113"/>
    </row>
    <row r="143" ht="18.9" hidden="1" customHeight="1" spans="1:24">
      <c r="A143" s="85">
        <v>81</v>
      </c>
      <c r="B143" s="86" t="s">
        <v>305</v>
      </c>
      <c r="C143" s="85" t="s">
        <v>270</v>
      </c>
      <c r="D143" s="87">
        <v>0.7</v>
      </c>
      <c r="E143" s="87"/>
      <c r="F143" s="87">
        <v>0.7</v>
      </c>
      <c r="G143" s="88" t="s">
        <v>243</v>
      </c>
      <c r="H143" s="88" t="s">
        <v>56</v>
      </c>
      <c r="I143" s="85">
        <v>5</v>
      </c>
      <c r="J143" s="94">
        <v>24</v>
      </c>
      <c r="K143" s="112" t="s">
        <v>176</v>
      </c>
      <c r="L143" s="94" t="s">
        <v>66</v>
      </c>
      <c r="M143" s="113"/>
      <c r="N143" s="113"/>
      <c r="O143" s="94" t="s">
        <v>67</v>
      </c>
      <c r="P143" s="113"/>
      <c r="Q143" s="113"/>
      <c r="R143" s="113"/>
      <c r="S143" s="113"/>
      <c r="T143" s="113"/>
      <c r="U143" s="113"/>
      <c r="V143" s="113"/>
      <c r="W143" s="113"/>
      <c r="X143" s="113"/>
    </row>
    <row r="144" ht="18.9" hidden="1" customHeight="1" spans="1:24">
      <c r="A144" s="89" t="s">
        <v>195</v>
      </c>
      <c r="B144" s="90" t="s">
        <v>306</v>
      </c>
      <c r="C144" s="85"/>
      <c r="D144" s="87"/>
      <c r="E144" s="87"/>
      <c r="F144" s="87"/>
      <c r="G144" s="88"/>
      <c r="H144" s="88"/>
      <c r="I144" s="85"/>
      <c r="J144" s="94"/>
      <c r="K144" s="94"/>
      <c r="L144" s="94"/>
      <c r="M144" s="113"/>
      <c r="N144" s="113"/>
      <c r="O144" s="94"/>
      <c r="P144" s="113"/>
      <c r="Q144" s="113"/>
      <c r="R144" s="113"/>
      <c r="S144" s="113"/>
      <c r="T144" s="113"/>
      <c r="U144" s="113"/>
      <c r="V144" s="113"/>
      <c r="W144" s="113"/>
      <c r="X144" s="113"/>
    </row>
    <row r="145" ht="30" hidden="1" customHeight="1" spans="1:24">
      <c r="A145" s="85">
        <v>82</v>
      </c>
      <c r="B145" s="86" t="s">
        <v>307</v>
      </c>
      <c r="C145" s="93" t="s">
        <v>308</v>
      </c>
      <c r="D145" s="127">
        <v>0.25</v>
      </c>
      <c r="E145" s="127"/>
      <c r="F145" s="127">
        <v>0.25</v>
      </c>
      <c r="G145" s="128" t="s">
        <v>55</v>
      </c>
      <c r="H145" s="128" t="s">
        <v>70</v>
      </c>
      <c r="I145" s="93">
        <v>30</v>
      </c>
      <c r="J145" s="125">
        <v>844</v>
      </c>
      <c r="K145" s="112" t="s">
        <v>83</v>
      </c>
      <c r="L145" s="94" t="s">
        <v>66</v>
      </c>
      <c r="M145" s="113"/>
      <c r="N145" s="113"/>
      <c r="O145" s="94" t="s">
        <v>67</v>
      </c>
      <c r="P145" s="113"/>
      <c r="Q145" s="113"/>
      <c r="R145" s="113"/>
      <c r="S145" s="113"/>
      <c r="T145" s="113"/>
      <c r="U145" s="113"/>
      <c r="V145" s="113"/>
      <c r="W145" s="113"/>
      <c r="X145" s="113"/>
    </row>
    <row r="146" ht="19.05" customHeight="1" spans="1:24">
      <c r="A146" s="89" t="s">
        <v>309</v>
      </c>
      <c r="B146" s="90" t="s">
        <v>310</v>
      </c>
      <c r="C146" s="85"/>
      <c r="D146" s="129"/>
      <c r="E146" s="129"/>
      <c r="F146" s="129"/>
      <c r="G146" s="130"/>
      <c r="H146" s="123"/>
      <c r="I146" s="123"/>
      <c r="J146" s="130"/>
      <c r="K146" s="123"/>
      <c r="L146" s="130"/>
      <c r="M146" s="113"/>
      <c r="N146" s="113"/>
      <c r="O146" s="94"/>
      <c r="P146" s="113"/>
      <c r="Q146" s="113"/>
      <c r="R146" s="113"/>
      <c r="S146" s="113"/>
      <c r="T146" s="113"/>
      <c r="U146" s="113"/>
      <c r="V146" s="113"/>
      <c r="W146" s="113"/>
      <c r="X146" s="113"/>
    </row>
    <row r="147" ht="19.05" customHeight="1" spans="1:24">
      <c r="A147" s="89" t="s">
        <v>195</v>
      </c>
      <c r="B147" s="90" t="s">
        <v>123</v>
      </c>
      <c r="C147" s="85"/>
      <c r="D147" s="87"/>
      <c r="E147" s="87"/>
      <c r="F147" s="87"/>
      <c r="G147" s="88"/>
      <c r="H147" s="88"/>
      <c r="I147" s="85"/>
      <c r="J147" s="94"/>
      <c r="K147" s="94"/>
      <c r="L147" s="94"/>
      <c r="M147" s="113"/>
      <c r="N147" s="113"/>
      <c r="O147" s="94"/>
      <c r="P147" s="113"/>
      <c r="Q147" s="113"/>
      <c r="R147" s="113"/>
      <c r="S147" s="113"/>
      <c r="T147" s="113"/>
      <c r="U147" s="113"/>
      <c r="V147" s="113"/>
      <c r="W147" s="113"/>
      <c r="X147" s="113"/>
    </row>
    <row r="148" ht="36" hidden="1" spans="1:24">
      <c r="A148" s="85">
        <v>83</v>
      </c>
      <c r="B148" s="86" t="s">
        <v>311</v>
      </c>
      <c r="C148" s="85" t="s">
        <v>87</v>
      </c>
      <c r="D148" s="87">
        <f>E148+F148</f>
        <v>0.24</v>
      </c>
      <c r="E148" s="87"/>
      <c r="F148" s="87">
        <v>0.24</v>
      </c>
      <c r="G148" s="94" t="s">
        <v>55</v>
      </c>
      <c r="H148" s="88" t="s">
        <v>111</v>
      </c>
      <c r="I148" s="85">
        <v>17</v>
      </c>
      <c r="J148" s="132" t="s">
        <v>312</v>
      </c>
      <c r="K148" s="112" t="s">
        <v>313</v>
      </c>
      <c r="L148" s="94" t="s">
        <v>112</v>
      </c>
      <c r="M148" s="113">
        <v>2017</v>
      </c>
      <c r="N148" s="113"/>
      <c r="O148" s="94"/>
      <c r="P148" s="113"/>
      <c r="Q148" s="113"/>
      <c r="R148" s="113"/>
      <c r="S148" s="113"/>
      <c r="T148" s="113"/>
      <c r="U148" s="113"/>
      <c r="V148" s="113"/>
      <c r="W148" s="113"/>
      <c r="X148" s="113"/>
    </row>
    <row r="149" ht="30" hidden="1" customHeight="1" spans="1:24">
      <c r="A149" s="85">
        <v>84</v>
      </c>
      <c r="B149" s="86" t="s">
        <v>314</v>
      </c>
      <c r="C149" s="85" t="s">
        <v>87</v>
      </c>
      <c r="D149" s="87">
        <f>E149+F149</f>
        <v>0.24</v>
      </c>
      <c r="E149" s="87"/>
      <c r="F149" s="87">
        <v>0.24</v>
      </c>
      <c r="G149" s="94" t="s">
        <v>55</v>
      </c>
      <c r="H149" s="88" t="s">
        <v>117</v>
      </c>
      <c r="I149" s="85">
        <v>33</v>
      </c>
      <c r="J149" s="132" t="s">
        <v>315</v>
      </c>
      <c r="K149" s="112" t="s">
        <v>83</v>
      </c>
      <c r="L149" s="94" t="s">
        <v>112</v>
      </c>
      <c r="M149" s="113"/>
      <c r="N149" s="113"/>
      <c r="O149" s="94"/>
      <c r="P149" s="113"/>
      <c r="Q149" s="113"/>
      <c r="R149" s="113"/>
      <c r="S149" s="113"/>
      <c r="T149" s="113"/>
      <c r="U149" s="113"/>
      <c r="V149" s="113"/>
      <c r="W149" s="113"/>
      <c r="X149" s="113"/>
    </row>
    <row r="150" ht="19.05" customHeight="1" spans="1:24">
      <c r="A150" s="85">
        <v>85</v>
      </c>
      <c r="B150" s="86" t="s">
        <v>316</v>
      </c>
      <c r="C150" s="85" t="s">
        <v>87</v>
      </c>
      <c r="D150" s="87">
        <f t="shared" ref="D150:D157" si="4">E150+F150</f>
        <v>10</v>
      </c>
      <c r="E150" s="87"/>
      <c r="F150" s="87">
        <v>10</v>
      </c>
      <c r="G150" s="94" t="s">
        <v>203</v>
      </c>
      <c r="H150" s="88" t="s">
        <v>168</v>
      </c>
      <c r="I150" s="85">
        <v>11</v>
      </c>
      <c r="J150" s="94"/>
      <c r="K150" s="112" t="s">
        <v>83</v>
      </c>
      <c r="L150" s="94" t="s">
        <v>112</v>
      </c>
      <c r="M150" s="113">
        <v>2017</v>
      </c>
      <c r="N150" s="113"/>
      <c r="O150" s="94"/>
      <c r="P150" s="113"/>
      <c r="Q150" s="113"/>
      <c r="R150" s="113"/>
      <c r="S150" s="113"/>
      <c r="T150" s="113"/>
      <c r="U150" s="113"/>
      <c r="V150" s="113"/>
      <c r="W150" s="113"/>
      <c r="X150" s="113"/>
    </row>
    <row r="151" ht="30" hidden="1" customHeight="1" spans="1:24">
      <c r="A151" s="85">
        <v>86</v>
      </c>
      <c r="B151" s="86" t="s">
        <v>317</v>
      </c>
      <c r="C151" s="85" t="s">
        <v>87</v>
      </c>
      <c r="D151" s="87">
        <f t="shared" si="4"/>
        <v>0.68</v>
      </c>
      <c r="E151" s="87"/>
      <c r="F151" s="87">
        <v>0.68</v>
      </c>
      <c r="G151" s="94" t="s">
        <v>318</v>
      </c>
      <c r="H151" s="128" t="s">
        <v>70</v>
      </c>
      <c r="I151" s="85" t="s">
        <v>319</v>
      </c>
      <c r="J151" s="94" t="s">
        <v>320</v>
      </c>
      <c r="K151" s="112" t="s">
        <v>321</v>
      </c>
      <c r="L151" s="94" t="s">
        <v>112</v>
      </c>
      <c r="M151" s="113"/>
      <c r="N151" s="113"/>
      <c r="O151" s="94"/>
      <c r="P151" s="113"/>
      <c r="Q151" s="113"/>
      <c r="R151" s="113"/>
      <c r="S151" s="113"/>
      <c r="T151" s="113"/>
      <c r="U151" s="113"/>
      <c r="V151" s="113"/>
      <c r="W151" s="113"/>
      <c r="X151" s="113"/>
    </row>
    <row r="152" ht="30" hidden="1" customHeight="1" spans="1:24">
      <c r="A152" s="85">
        <v>87</v>
      </c>
      <c r="B152" s="86" t="s">
        <v>322</v>
      </c>
      <c r="C152" s="85" t="s">
        <v>87</v>
      </c>
      <c r="D152" s="87">
        <f t="shared" si="4"/>
        <v>10</v>
      </c>
      <c r="E152" s="87"/>
      <c r="F152" s="87">
        <v>10</v>
      </c>
      <c r="G152" s="88" t="s">
        <v>323</v>
      </c>
      <c r="H152" s="128" t="s">
        <v>70</v>
      </c>
      <c r="I152" s="85"/>
      <c r="J152" s="94"/>
      <c r="K152" s="112" t="s">
        <v>83</v>
      </c>
      <c r="L152" s="94" t="s">
        <v>66</v>
      </c>
      <c r="M152" s="113">
        <v>2018</v>
      </c>
      <c r="N152" s="113"/>
      <c r="O152" s="94"/>
      <c r="P152" s="113"/>
      <c r="Q152" s="113"/>
      <c r="R152" s="113"/>
      <c r="S152" s="113"/>
      <c r="T152" s="113"/>
      <c r="U152" s="113"/>
      <c r="V152" s="113"/>
      <c r="W152" s="113"/>
      <c r="X152" s="113"/>
    </row>
    <row r="153" ht="30" hidden="1" customHeight="1" spans="1:24">
      <c r="A153" s="85">
        <v>88</v>
      </c>
      <c r="B153" s="86" t="s">
        <v>324</v>
      </c>
      <c r="C153" s="85" t="s">
        <v>87</v>
      </c>
      <c r="D153" s="87">
        <f t="shared" si="4"/>
        <v>0.24</v>
      </c>
      <c r="E153" s="87"/>
      <c r="F153" s="87">
        <v>0.24</v>
      </c>
      <c r="G153" s="88" t="s">
        <v>55</v>
      </c>
      <c r="H153" s="88" t="s">
        <v>105</v>
      </c>
      <c r="I153" s="85" t="s">
        <v>325</v>
      </c>
      <c r="J153" s="94" t="s">
        <v>326</v>
      </c>
      <c r="K153" s="112" t="s">
        <v>83</v>
      </c>
      <c r="L153" s="94" t="s">
        <v>66</v>
      </c>
      <c r="M153" s="113"/>
      <c r="N153" s="113" t="s">
        <v>327</v>
      </c>
      <c r="O153" s="94"/>
      <c r="P153" s="113"/>
      <c r="Q153" s="113"/>
      <c r="R153" s="113"/>
      <c r="S153" s="113"/>
      <c r="T153" s="113"/>
      <c r="U153" s="113"/>
      <c r="V153" s="113"/>
      <c r="W153" s="113"/>
      <c r="X153" s="113"/>
    </row>
    <row r="154" ht="36" hidden="1" spans="1:24">
      <c r="A154" s="85">
        <v>89</v>
      </c>
      <c r="B154" s="86" t="s">
        <v>328</v>
      </c>
      <c r="C154" s="85" t="s">
        <v>87</v>
      </c>
      <c r="D154" s="87">
        <v>0.6</v>
      </c>
      <c r="E154" s="87"/>
      <c r="F154" s="87">
        <v>0.6</v>
      </c>
      <c r="G154" s="88" t="s">
        <v>329</v>
      </c>
      <c r="H154" s="128" t="s">
        <v>70</v>
      </c>
      <c r="I154" s="85">
        <v>36</v>
      </c>
      <c r="J154" s="94" t="s">
        <v>330</v>
      </c>
      <c r="K154" s="112" t="s">
        <v>331</v>
      </c>
      <c r="L154" s="94" t="s">
        <v>66</v>
      </c>
      <c r="M154" s="113"/>
      <c r="N154" s="113"/>
      <c r="O154" s="94"/>
      <c r="P154" s="113"/>
      <c r="Q154" s="113"/>
      <c r="R154" s="113"/>
      <c r="S154" s="113"/>
      <c r="T154" s="113"/>
      <c r="U154" s="113"/>
      <c r="V154" s="113"/>
      <c r="W154" s="113"/>
      <c r="X154" s="113"/>
    </row>
    <row r="155" ht="29.4" hidden="1" customHeight="1" spans="1:24">
      <c r="A155" s="85">
        <v>90</v>
      </c>
      <c r="B155" s="86" t="s">
        <v>332</v>
      </c>
      <c r="C155" s="85" t="s">
        <v>87</v>
      </c>
      <c r="D155" s="87">
        <f t="shared" si="4"/>
        <v>4</v>
      </c>
      <c r="E155" s="87"/>
      <c r="F155" s="87">
        <v>4</v>
      </c>
      <c r="G155" s="88" t="s">
        <v>333</v>
      </c>
      <c r="H155" s="128" t="s">
        <v>70</v>
      </c>
      <c r="I155" s="85" t="s">
        <v>334</v>
      </c>
      <c r="J155" s="94"/>
      <c r="K155" s="112" t="s">
        <v>83</v>
      </c>
      <c r="L155" s="94" t="s">
        <v>66</v>
      </c>
      <c r="M155" s="113">
        <v>2018</v>
      </c>
      <c r="N155" s="113"/>
      <c r="O155" s="94"/>
      <c r="P155" s="113"/>
      <c r="Q155" s="113"/>
      <c r="R155" s="113"/>
      <c r="S155" s="113"/>
      <c r="T155" s="113"/>
      <c r="U155" s="113"/>
      <c r="V155" s="113"/>
      <c r="W155" s="113"/>
      <c r="X155" s="113"/>
    </row>
    <row r="156" ht="30" hidden="1" customHeight="1" spans="1:24">
      <c r="A156" s="85">
        <v>91</v>
      </c>
      <c r="B156" s="86" t="s">
        <v>335</v>
      </c>
      <c r="C156" s="85" t="s">
        <v>87</v>
      </c>
      <c r="D156" s="87">
        <f t="shared" si="4"/>
        <v>0.24</v>
      </c>
      <c r="E156" s="87"/>
      <c r="F156" s="87">
        <v>0.24</v>
      </c>
      <c r="G156" s="88" t="s">
        <v>159</v>
      </c>
      <c r="H156" s="88" t="s">
        <v>117</v>
      </c>
      <c r="I156" s="85">
        <v>13</v>
      </c>
      <c r="J156" s="94">
        <v>63</v>
      </c>
      <c r="K156" s="112" t="s">
        <v>83</v>
      </c>
      <c r="L156" s="94" t="s">
        <v>112</v>
      </c>
      <c r="M156" s="113">
        <v>2017</v>
      </c>
      <c r="N156" s="113"/>
      <c r="O156" s="94"/>
      <c r="P156" s="113"/>
      <c r="Q156" s="113"/>
      <c r="R156" s="113"/>
      <c r="S156" s="113"/>
      <c r="T156" s="113"/>
      <c r="U156" s="113"/>
      <c r="V156" s="113"/>
      <c r="W156" s="113"/>
      <c r="X156" s="113"/>
    </row>
    <row r="157" ht="30" hidden="1" customHeight="1" spans="1:24">
      <c r="A157" s="85">
        <v>92</v>
      </c>
      <c r="B157" s="86" t="s">
        <v>336</v>
      </c>
      <c r="C157" s="85" t="s">
        <v>337</v>
      </c>
      <c r="D157" s="87">
        <f t="shared" si="4"/>
        <v>6.26</v>
      </c>
      <c r="E157" s="87"/>
      <c r="F157" s="87">
        <v>6.26</v>
      </c>
      <c r="G157" s="94" t="s">
        <v>338</v>
      </c>
      <c r="H157" s="94" t="s">
        <v>73</v>
      </c>
      <c r="I157" s="85">
        <v>59</v>
      </c>
      <c r="J157" s="94">
        <v>40</v>
      </c>
      <c r="K157" s="112" t="s">
        <v>83</v>
      </c>
      <c r="L157" s="94" t="s">
        <v>112</v>
      </c>
      <c r="M157" s="113">
        <v>2017</v>
      </c>
      <c r="N157" s="113"/>
      <c r="O157" s="94"/>
      <c r="P157" s="113"/>
      <c r="Q157" s="113"/>
      <c r="R157" s="113"/>
      <c r="S157" s="113"/>
      <c r="T157" s="113"/>
      <c r="U157" s="113"/>
      <c r="V157" s="113"/>
      <c r="W157" s="113"/>
      <c r="X157" s="113"/>
    </row>
    <row r="158" ht="19.5" hidden="1" customHeight="1" spans="1:24">
      <c r="A158" s="85">
        <v>93</v>
      </c>
      <c r="B158" s="103" t="s">
        <v>339</v>
      </c>
      <c r="C158" s="85" t="s">
        <v>87</v>
      </c>
      <c r="D158" s="87">
        <v>0.32</v>
      </c>
      <c r="E158" s="87"/>
      <c r="F158" s="87">
        <v>0.32</v>
      </c>
      <c r="G158" s="88" t="s">
        <v>159</v>
      </c>
      <c r="H158" s="88" t="s">
        <v>117</v>
      </c>
      <c r="I158" s="85">
        <v>7</v>
      </c>
      <c r="J158" s="94">
        <v>200</v>
      </c>
      <c r="K158" s="112" t="s">
        <v>211</v>
      </c>
      <c r="L158" s="94" t="s">
        <v>66</v>
      </c>
      <c r="M158" s="113"/>
      <c r="N158" s="113"/>
      <c r="O158" s="94"/>
      <c r="P158" s="113"/>
      <c r="Q158" s="113"/>
      <c r="R158" s="113"/>
      <c r="S158" s="113"/>
      <c r="T158" s="113"/>
      <c r="U158" s="113"/>
      <c r="V158" s="113"/>
      <c r="W158" s="113"/>
      <c r="X158" s="113"/>
    </row>
    <row r="159" ht="30" hidden="1" customHeight="1" spans="1:24">
      <c r="A159" s="85">
        <v>94</v>
      </c>
      <c r="B159" s="103" t="s">
        <v>340</v>
      </c>
      <c r="C159" s="85" t="s">
        <v>87</v>
      </c>
      <c r="D159" s="87">
        <v>3.74</v>
      </c>
      <c r="E159" s="87"/>
      <c r="F159" s="87">
        <v>3.74</v>
      </c>
      <c r="G159" s="88" t="s">
        <v>159</v>
      </c>
      <c r="H159" s="88" t="s">
        <v>73</v>
      </c>
      <c r="I159" s="85">
        <v>22</v>
      </c>
      <c r="J159" s="94">
        <v>1053</v>
      </c>
      <c r="K159" s="112" t="s">
        <v>341</v>
      </c>
      <c r="L159" s="94" t="s">
        <v>66</v>
      </c>
      <c r="M159" s="113"/>
      <c r="N159" s="113"/>
      <c r="O159" s="94"/>
      <c r="P159" s="113"/>
      <c r="Q159" s="113"/>
      <c r="R159" s="113"/>
      <c r="S159" s="113"/>
      <c r="T159" s="113"/>
      <c r="U159" s="113"/>
      <c r="V159" s="113"/>
      <c r="W159" s="113"/>
      <c r="X159" s="113"/>
    </row>
    <row r="160" ht="19.05" customHeight="1" spans="1:24">
      <c r="A160" s="85">
        <v>95</v>
      </c>
      <c r="B160" s="103" t="s">
        <v>342</v>
      </c>
      <c r="C160" s="85" t="s">
        <v>87</v>
      </c>
      <c r="D160" s="87">
        <v>5.57</v>
      </c>
      <c r="E160" s="87"/>
      <c r="F160" s="87">
        <v>5.57</v>
      </c>
      <c r="G160" s="88" t="s">
        <v>159</v>
      </c>
      <c r="H160" s="88" t="s">
        <v>343</v>
      </c>
      <c r="I160" s="85"/>
      <c r="J160" s="94"/>
      <c r="K160" s="112" t="s">
        <v>344</v>
      </c>
      <c r="L160" s="94" t="s">
        <v>66</v>
      </c>
      <c r="M160" s="113"/>
      <c r="N160" s="113"/>
      <c r="O160" s="94"/>
      <c r="P160" s="113"/>
      <c r="Q160" s="113"/>
      <c r="R160" s="113"/>
      <c r="S160" s="113"/>
      <c r="T160" s="113"/>
      <c r="U160" s="113"/>
      <c r="V160" s="113"/>
      <c r="W160" s="113"/>
      <c r="X160" s="113"/>
    </row>
    <row r="161" s="51" customFormat="1" ht="19.05" customHeight="1" spans="1:24">
      <c r="A161" s="85"/>
      <c r="B161" s="102" t="s">
        <v>166</v>
      </c>
      <c r="C161" s="95" t="s">
        <v>87</v>
      </c>
      <c r="D161" s="98">
        <v>4.01</v>
      </c>
      <c r="E161" s="98"/>
      <c r="F161" s="98">
        <v>4.01</v>
      </c>
      <c r="G161" s="99" t="s">
        <v>159</v>
      </c>
      <c r="H161" s="99" t="s">
        <v>168</v>
      </c>
      <c r="I161" s="95">
        <v>21</v>
      </c>
      <c r="J161" s="100"/>
      <c r="K161" s="117"/>
      <c r="L161" s="100"/>
      <c r="M161" s="116"/>
      <c r="N161" s="116"/>
      <c r="O161" s="100"/>
      <c r="P161" s="116"/>
      <c r="Q161" s="116"/>
      <c r="R161" s="116"/>
      <c r="S161" s="116"/>
      <c r="T161" s="116"/>
      <c r="U161" s="116"/>
      <c r="V161" s="116"/>
      <c r="W161" s="116"/>
      <c r="X161" s="116"/>
    </row>
    <row r="162" s="51" customFormat="1" ht="20.1" hidden="1" customHeight="1" spans="1:24">
      <c r="A162" s="85"/>
      <c r="B162" s="102" t="s">
        <v>68</v>
      </c>
      <c r="C162" s="95" t="s">
        <v>87</v>
      </c>
      <c r="D162" s="98">
        <v>1.56</v>
      </c>
      <c r="E162" s="98"/>
      <c r="F162" s="98">
        <v>1.56</v>
      </c>
      <c r="G162" s="99" t="s">
        <v>159</v>
      </c>
      <c r="H162" s="99" t="s">
        <v>70</v>
      </c>
      <c r="I162" s="95">
        <v>28</v>
      </c>
      <c r="J162" s="100"/>
      <c r="K162" s="117"/>
      <c r="L162" s="100"/>
      <c r="M162" s="116"/>
      <c r="N162" s="116"/>
      <c r="O162" s="100"/>
      <c r="P162" s="116"/>
      <c r="Q162" s="116"/>
      <c r="R162" s="116"/>
      <c r="S162" s="116"/>
      <c r="T162" s="116"/>
      <c r="U162" s="116"/>
      <c r="V162" s="116"/>
      <c r="W162" s="116"/>
      <c r="X162" s="116"/>
    </row>
    <row r="163" ht="30" hidden="1" customHeight="1" spans="1:24">
      <c r="A163" s="85">
        <v>96</v>
      </c>
      <c r="B163" s="86" t="s">
        <v>345</v>
      </c>
      <c r="C163" s="85" t="s">
        <v>87</v>
      </c>
      <c r="D163" s="87">
        <f>E163+F163</f>
        <v>0.87</v>
      </c>
      <c r="E163" s="87"/>
      <c r="F163" s="87">
        <v>0.87</v>
      </c>
      <c r="G163" s="94" t="s">
        <v>346</v>
      </c>
      <c r="H163" s="94" t="s">
        <v>82</v>
      </c>
      <c r="I163" s="125">
        <v>15</v>
      </c>
      <c r="J163" s="93" t="s">
        <v>347</v>
      </c>
      <c r="K163" s="112" t="s">
        <v>211</v>
      </c>
      <c r="L163" s="94" t="s">
        <v>66</v>
      </c>
      <c r="M163" s="113"/>
      <c r="N163" s="113"/>
      <c r="O163" s="94"/>
      <c r="P163" s="113"/>
      <c r="Q163" s="113"/>
      <c r="R163" s="113"/>
      <c r="S163" s="113"/>
      <c r="T163" s="113"/>
      <c r="U163" s="113"/>
      <c r="V163" s="113"/>
      <c r="W163" s="113"/>
      <c r="X163" s="113"/>
    </row>
    <row r="164" ht="24" hidden="1" spans="1:24">
      <c r="A164" s="85">
        <v>97</v>
      </c>
      <c r="B164" s="86" t="s">
        <v>348</v>
      </c>
      <c r="C164" s="85" t="s">
        <v>87</v>
      </c>
      <c r="D164" s="87">
        <v>1.18</v>
      </c>
      <c r="E164" s="87"/>
      <c r="F164" s="87">
        <v>1.18</v>
      </c>
      <c r="G164" s="94" t="s">
        <v>159</v>
      </c>
      <c r="H164" s="94" t="s">
        <v>82</v>
      </c>
      <c r="I164" s="85">
        <v>45</v>
      </c>
      <c r="J164" s="94" t="s">
        <v>349</v>
      </c>
      <c r="K164" s="112" t="s">
        <v>211</v>
      </c>
      <c r="L164" s="94" t="s">
        <v>66</v>
      </c>
      <c r="M164" s="113"/>
      <c r="N164" s="113"/>
      <c r="O164" s="94"/>
      <c r="P164" s="113"/>
      <c r="Q164" s="113"/>
      <c r="R164" s="113"/>
      <c r="S164" s="113"/>
      <c r="T164" s="113"/>
      <c r="U164" s="113"/>
      <c r="V164" s="113"/>
      <c r="W164" s="113"/>
      <c r="X164" s="113"/>
    </row>
    <row r="165" ht="40.2" hidden="1" customHeight="1" spans="1:24">
      <c r="A165" s="85">
        <v>98</v>
      </c>
      <c r="B165" s="86" t="s">
        <v>350</v>
      </c>
      <c r="C165" s="93" t="s">
        <v>87</v>
      </c>
      <c r="D165" s="127">
        <v>0.72</v>
      </c>
      <c r="E165" s="127"/>
      <c r="F165" s="127">
        <v>0.72</v>
      </c>
      <c r="G165" s="94" t="s">
        <v>351</v>
      </c>
      <c r="H165" s="88" t="s">
        <v>76</v>
      </c>
      <c r="I165" s="93"/>
      <c r="J165" s="93" t="s">
        <v>352</v>
      </c>
      <c r="K165" s="112" t="s">
        <v>353</v>
      </c>
      <c r="L165" s="94" t="s">
        <v>112</v>
      </c>
      <c r="M165" s="125"/>
      <c r="N165" s="113"/>
      <c r="O165" s="94"/>
      <c r="P165" s="113"/>
      <c r="Q165" s="113"/>
      <c r="R165" s="113"/>
      <c r="S165" s="113"/>
      <c r="T165" s="113"/>
      <c r="U165" s="113"/>
      <c r="V165" s="113"/>
      <c r="W165" s="113"/>
      <c r="X165" s="113"/>
    </row>
    <row r="166" ht="25.05" customHeight="1" spans="1:24">
      <c r="A166" s="85">
        <v>99</v>
      </c>
      <c r="B166" s="103" t="s">
        <v>123</v>
      </c>
      <c r="C166" s="85"/>
      <c r="D166" s="87">
        <f>+SUM(D167:D176)</f>
        <v>145</v>
      </c>
      <c r="E166" s="87"/>
      <c r="F166" s="87">
        <f>+SUM(F167:F176)</f>
        <v>145</v>
      </c>
      <c r="G166" s="99" t="s">
        <v>354</v>
      </c>
      <c r="H166" s="88" t="s">
        <v>355</v>
      </c>
      <c r="I166" s="85"/>
      <c r="J166" s="94"/>
      <c r="K166" s="112" t="s">
        <v>356</v>
      </c>
      <c r="L166" s="94" t="s">
        <v>66</v>
      </c>
      <c r="M166" s="113"/>
      <c r="N166" s="113"/>
      <c r="O166" s="94"/>
      <c r="P166" s="113"/>
      <c r="Q166" s="113"/>
      <c r="R166" s="113"/>
      <c r="S166" s="113"/>
      <c r="T166" s="113"/>
      <c r="U166" s="113"/>
      <c r="V166" s="113"/>
      <c r="W166" s="113"/>
      <c r="X166" s="113"/>
    </row>
    <row r="167" s="51" customFormat="1" ht="28.2" hidden="1" customHeight="1" spans="1:24">
      <c r="A167" s="95"/>
      <c r="B167" s="131" t="s">
        <v>103</v>
      </c>
      <c r="C167" s="95"/>
      <c r="D167" s="98">
        <v>10</v>
      </c>
      <c r="E167" s="98"/>
      <c r="F167" s="98">
        <v>10</v>
      </c>
      <c r="G167" s="99" t="s">
        <v>357</v>
      </c>
      <c r="H167" s="99" t="s">
        <v>105</v>
      </c>
      <c r="I167" s="95"/>
      <c r="J167" s="100"/>
      <c r="K167" s="117"/>
      <c r="L167" s="100"/>
      <c r="M167" s="116"/>
      <c r="N167" s="116"/>
      <c r="O167" s="100"/>
      <c r="P167" s="116"/>
      <c r="Q167" s="116"/>
      <c r="R167" s="116"/>
      <c r="S167" s="116"/>
      <c r="T167" s="116"/>
      <c r="U167" s="116"/>
      <c r="V167" s="116"/>
      <c r="W167" s="116"/>
      <c r="X167" s="116"/>
    </row>
    <row r="168" s="51" customFormat="1" ht="28.2" hidden="1" customHeight="1" spans="1:24">
      <c r="A168" s="95"/>
      <c r="B168" s="131" t="s">
        <v>74</v>
      </c>
      <c r="C168" s="95"/>
      <c r="D168" s="98">
        <v>10</v>
      </c>
      <c r="E168" s="98"/>
      <c r="F168" s="98">
        <v>10</v>
      </c>
      <c r="G168" s="99" t="s">
        <v>358</v>
      </c>
      <c r="H168" s="99" t="s">
        <v>76</v>
      </c>
      <c r="I168" s="95"/>
      <c r="J168" s="100"/>
      <c r="K168" s="117"/>
      <c r="L168" s="100"/>
      <c r="M168" s="116"/>
      <c r="N168" s="116"/>
      <c r="O168" s="100"/>
      <c r="P168" s="116"/>
      <c r="Q168" s="116"/>
      <c r="R168" s="116"/>
      <c r="S168" s="116"/>
      <c r="T168" s="116"/>
      <c r="U168" s="116"/>
      <c r="V168" s="116"/>
      <c r="W168" s="116"/>
      <c r="X168" s="116"/>
    </row>
    <row r="169" s="51" customFormat="1" ht="25.05" customHeight="1" spans="1:24">
      <c r="A169" s="95"/>
      <c r="B169" s="131" t="s">
        <v>166</v>
      </c>
      <c r="C169" s="95"/>
      <c r="D169" s="98">
        <v>10</v>
      </c>
      <c r="E169" s="98"/>
      <c r="F169" s="98">
        <v>10</v>
      </c>
      <c r="G169" s="99" t="s">
        <v>359</v>
      </c>
      <c r="H169" s="99" t="s">
        <v>168</v>
      </c>
      <c r="I169" s="95"/>
      <c r="J169" s="100"/>
      <c r="K169" s="117"/>
      <c r="L169" s="100"/>
      <c r="M169" s="116"/>
      <c r="N169" s="116"/>
      <c r="O169" s="100"/>
      <c r="P169" s="116"/>
      <c r="Q169" s="116"/>
      <c r="R169" s="116"/>
      <c r="S169" s="116"/>
      <c r="T169" s="116"/>
      <c r="U169" s="116"/>
      <c r="V169" s="116"/>
      <c r="W169" s="116"/>
      <c r="X169" s="116"/>
    </row>
    <row r="170" s="51" customFormat="1" ht="28.2" hidden="1" customHeight="1" spans="1:24">
      <c r="A170" s="95"/>
      <c r="B170" s="131" t="s">
        <v>68</v>
      </c>
      <c r="C170" s="95"/>
      <c r="D170" s="98">
        <v>15</v>
      </c>
      <c r="E170" s="98"/>
      <c r="F170" s="98">
        <v>15</v>
      </c>
      <c r="G170" s="99" t="s">
        <v>360</v>
      </c>
      <c r="H170" s="99" t="s">
        <v>70</v>
      </c>
      <c r="I170" s="95"/>
      <c r="J170" s="100"/>
      <c r="K170" s="117"/>
      <c r="L170" s="100"/>
      <c r="M170" s="116"/>
      <c r="N170" s="116"/>
      <c r="O170" s="100"/>
      <c r="P170" s="116"/>
      <c r="Q170" s="116"/>
      <c r="R170" s="116"/>
      <c r="S170" s="116"/>
      <c r="T170" s="116"/>
      <c r="U170" s="116"/>
      <c r="V170" s="116"/>
      <c r="W170" s="116"/>
      <c r="X170" s="116"/>
    </row>
    <row r="171" s="51" customFormat="1" ht="28.2" hidden="1" customHeight="1" spans="1:24">
      <c r="A171" s="95"/>
      <c r="B171" s="131" t="s">
        <v>71</v>
      </c>
      <c r="C171" s="95"/>
      <c r="D171" s="98">
        <v>10</v>
      </c>
      <c r="E171" s="98"/>
      <c r="F171" s="98">
        <v>10</v>
      </c>
      <c r="G171" s="99" t="s">
        <v>361</v>
      </c>
      <c r="H171" s="99" t="s">
        <v>73</v>
      </c>
      <c r="I171" s="95"/>
      <c r="J171" s="100"/>
      <c r="K171" s="117"/>
      <c r="L171" s="100"/>
      <c r="M171" s="116"/>
      <c r="N171" s="116"/>
      <c r="O171" s="100"/>
      <c r="P171" s="116"/>
      <c r="Q171" s="116"/>
      <c r="R171" s="116"/>
      <c r="S171" s="116"/>
      <c r="T171" s="116"/>
      <c r="U171" s="116"/>
      <c r="V171" s="116"/>
      <c r="W171" s="116"/>
      <c r="X171" s="116"/>
    </row>
    <row r="172" s="51" customFormat="1" ht="28.2" hidden="1" customHeight="1" spans="1:24">
      <c r="A172" s="95"/>
      <c r="B172" s="131" t="s">
        <v>189</v>
      </c>
      <c r="C172" s="95"/>
      <c r="D172" s="98">
        <v>5</v>
      </c>
      <c r="E172" s="98"/>
      <c r="F172" s="98">
        <v>5</v>
      </c>
      <c r="G172" s="99" t="s">
        <v>362</v>
      </c>
      <c r="H172" s="99" t="s">
        <v>56</v>
      </c>
      <c r="I172" s="95"/>
      <c r="J172" s="100"/>
      <c r="K172" s="117"/>
      <c r="L172" s="100"/>
      <c r="M172" s="116"/>
      <c r="N172" s="116"/>
      <c r="O172" s="100"/>
      <c r="P172" s="116"/>
      <c r="Q172" s="116"/>
      <c r="R172" s="116"/>
      <c r="S172" s="116"/>
      <c r="T172" s="116"/>
      <c r="U172" s="116"/>
      <c r="V172" s="116"/>
      <c r="W172" s="116"/>
      <c r="X172" s="116"/>
    </row>
    <row r="173" s="51" customFormat="1" ht="28.2" hidden="1" customHeight="1" spans="1:24">
      <c r="A173" s="95"/>
      <c r="B173" s="131" t="s">
        <v>100</v>
      </c>
      <c r="C173" s="95"/>
      <c r="D173" s="98">
        <v>60</v>
      </c>
      <c r="E173" s="98"/>
      <c r="F173" s="98">
        <v>60</v>
      </c>
      <c r="G173" s="99" t="s">
        <v>363</v>
      </c>
      <c r="H173" s="99" t="s">
        <v>82</v>
      </c>
      <c r="I173" s="95"/>
      <c r="J173" s="100"/>
      <c r="K173" s="117"/>
      <c r="L173" s="100"/>
      <c r="M173" s="116"/>
      <c r="N173" s="116"/>
      <c r="O173" s="100"/>
      <c r="P173" s="116"/>
      <c r="Q173" s="116"/>
      <c r="R173" s="116"/>
      <c r="S173" s="116"/>
      <c r="T173" s="116"/>
      <c r="U173" s="116"/>
      <c r="V173" s="116"/>
      <c r="W173" s="116"/>
      <c r="X173" s="116"/>
    </row>
    <row r="174" s="51" customFormat="1" ht="28.2" hidden="1" customHeight="1" spans="1:24">
      <c r="A174" s="95"/>
      <c r="B174" s="131" t="s">
        <v>98</v>
      </c>
      <c r="C174" s="95"/>
      <c r="D174" s="98">
        <v>15</v>
      </c>
      <c r="E174" s="98"/>
      <c r="F174" s="98">
        <v>15</v>
      </c>
      <c r="G174" s="99" t="s">
        <v>364</v>
      </c>
      <c r="H174" s="99" t="s">
        <v>79</v>
      </c>
      <c r="I174" s="95"/>
      <c r="J174" s="100"/>
      <c r="K174" s="117"/>
      <c r="L174" s="100"/>
      <c r="M174" s="116"/>
      <c r="N174" s="116"/>
      <c r="O174" s="100"/>
      <c r="P174" s="116"/>
      <c r="Q174" s="116"/>
      <c r="R174" s="116"/>
      <c r="S174" s="116"/>
      <c r="T174" s="116"/>
      <c r="U174" s="116"/>
      <c r="V174" s="116"/>
      <c r="W174" s="116"/>
      <c r="X174" s="116"/>
    </row>
    <row r="175" s="51" customFormat="1" ht="28.2" hidden="1" customHeight="1" spans="1:24">
      <c r="A175" s="95"/>
      <c r="B175" s="131" t="s">
        <v>365</v>
      </c>
      <c r="C175" s="95"/>
      <c r="D175" s="98">
        <v>5</v>
      </c>
      <c r="E175" s="98"/>
      <c r="F175" s="98">
        <v>5</v>
      </c>
      <c r="G175" s="99" t="s">
        <v>366</v>
      </c>
      <c r="H175" s="99" t="s">
        <v>111</v>
      </c>
      <c r="I175" s="95"/>
      <c r="J175" s="100"/>
      <c r="K175" s="117"/>
      <c r="L175" s="100"/>
      <c r="M175" s="116"/>
      <c r="N175" s="116"/>
      <c r="O175" s="100"/>
      <c r="P175" s="116"/>
      <c r="Q175" s="116"/>
      <c r="R175" s="116"/>
      <c r="S175" s="116"/>
      <c r="T175" s="116"/>
      <c r="U175" s="116"/>
      <c r="V175" s="116"/>
      <c r="W175" s="116"/>
      <c r="X175" s="116"/>
    </row>
    <row r="176" s="51" customFormat="1" ht="28.2" hidden="1" customHeight="1" spans="1:24">
      <c r="A176" s="95"/>
      <c r="B176" s="131" t="s">
        <v>367</v>
      </c>
      <c r="C176" s="95"/>
      <c r="D176" s="98">
        <v>5</v>
      </c>
      <c r="E176" s="98"/>
      <c r="F176" s="98">
        <v>5</v>
      </c>
      <c r="G176" s="99" t="s">
        <v>368</v>
      </c>
      <c r="H176" s="99" t="s">
        <v>117</v>
      </c>
      <c r="I176" s="95"/>
      <c r="J176" s="100"/>
      <c r="K176" s="117"/>
      <c r="L176" s="100"/>
      <c r="M176" s="116"/>
      <c r="N176" s="116"/>
      <c r="O176" s="100"/>
      <c r="P176" s="116"/>
      <c r="Q176" s="116"/>
      <c r="R176" s="116"/>
      <c r="S176" s="116"/>
      <c r="T176" s="116"/>
      <c r="U176" s="116"/>
      <c r="V176" s="116"/>
      <c r="W176" s="116"/>
      <c r="X176" s="116"/>
    </row>
    <row r="177" ht="19.05" customHeight="1" spans="1:24">
      <c r="A177" s="89" t="s">
        <v>195</v>
      </c>
      <c r="B177" s="90" t="s">
        <v>369</v>
      </c>
      <c r="C177" s="85"/>
      <c r="D177" s="87"/>
      <c r="E177" s="87"/>
      <c r="F177" s="87"/>
      <c r="G177" s="88"/>
      <c r="H177" s="88"/>
      <c r="I177" s="85"/>
      <c r="J177" s="94"/>
      <c r="K177" s="94"/>
      <c r="L177" s="94"/>
      <c r="M177" s="113"/>
      <c r="N177" s="113"/>
      <c r="O177" s="94"/>
      <c r="P177" s="113"/>
      <c r="Q177" s="113"/>
      <c r="R177" s="113"/>
      <c r="S177" s="113"/>
      <c r="T177" s="113"/>
      <c r="U177" s="113"/>
      <c r="V177" s="113"/>
      <c r="W177" s="113"/>
      <c r="X177" s="113"/>
    </row>
    <row r="178" ht="29.4" hidden="1" customHeight="1" spans="1:24">
      <c r="A178" s="85">
        <v>100</v>
      </c>
      <c r="B178" s="86" t="s">
        <v>370</v>
      </c>
      <c r="C178" s="85" t="s">
        <v>137</v>
      </c>
      <c r="D178" s="87">
        <f>E178+F178</f>
        <v>1</v>
      </c>
      <c r="E178" s="87"/>
      <c r="F178" s="87">
        <v>1</v>
      </c>
      <c r="G178" s="88" t="s">
        <v>159</v>
      </c>
      <c r="H178" s="88" t="s">
        <v>111</v>
      </c>
      <c r="I178" s="85">
        <v>18</v>
      </c>
      <c r="J178" s="94" t="s">
        <v>371</v>
      </c>
      <c r="K178" s="112" t="s">
        <v>83</v>
      </c>
      <c r="L178" s="94" t="s">
        <v>112</v>
      </c>
      <c r="M178" s="113"/>
      <c r="N178" s="113"/>
      <c r="O178" s="94"/>
      <c r="P178" s="113"/>
      <c r="Q178" s="113"/>
      <c r="R178" s="113"/>
      <c r="S178" s="113"/>
      <c r="T178" s="113"/>
      <c r="U178" s="113"/>
      <c r="V178" s="113"/>
      <c r="W178" s="113"/>
      <c r="X178" s="113"/>
    </row>
    <row r="179" ht="29.4" hidden="1" customHeight="1" spans="1:24">
      <c r="A179" s="85">
        <v>101</v>
      </c>
      <c r="B179" s="86" t="s">
        <v>372</v>
      </c>
      <c r="C179" s="85" t="s">
        <v>137</v>
      </c>
      <c r="D179" s="87">
        <f>E179+F179</f>
        <v>1</v>
      </c>
      <c r="E179" s="87"/>
      <c r="F179" s="87">
        <v>1</v>
      </c>
      <c r="G179" s="94" t="s">
        <v>159</v>
      </c>
      <c r="H179" s="94" t="s">
        <v>117</v>
      </c>
      <c r="I179" s="85"/>
      <c r="J179" s="94"/>
      <c r="K179" s="112" t="s">
        <v>83</v>
      </c>
      <c r="L179" s="94" t="s">
        <v>112</v>
      </c>
      <c r="M179" s="113">
        <v>2017</v>
      </c>
      <c r="N179" s="113"/>
      <c r="O179" s="94"/>
      <c r="P179" s="113"/>
      <c r="Q179" s="113"/>
      <c r="R179" s="113"/>
      <c r="S179" s="113"/>
      <c r="T179" s="113"/>
      <c r="U179" s="113"/>
      <c r="V179" s="113"/>
      <c r="W179" s="113"/>
      <c r="X179" s="113"/>
    </row>
    <row r="180" ht="29.4" hidden="1" customHeight="1" spans="1:24">
      <c r="A180" s="85">
        <v>102</v>
      </c>
      <c r="B180" s="86" t="s">
        <v>373</v>
      </c>
      <c r="C180" s="85" t="s">
        <v>137</v>
      </c>
      <c r="D180" s="87">
        <f>E180+F180</f>
        <v>2.18</v>
      </c>
      <c r="E180" s="87"/>
      <c r="F180" s="87">
        <v>2.18</v>
      </c>
      <c r="G180" s="94" t="s">
        <v>159</v>
      </c>
      <c r="H180" s="88" t="s">
        <v>76</v>
      </c>
      <c r="I180" s="85"/>
      <c r="J180" s="94"/>
      <c r="K180" s="112" t="s">
        <v>83</v>
      </c>
      <c r="L180" s="94" t="s">
        <v>112</v>
      </c>
      <c r="M180" s="113"/>
      <c r="N180" s="113"/>
      <c r="O180" s="94"/>
      <c r="P180" s="113"/>
      <c r="Q180" s="113"/>
      <c r="R180" s="113"/>
      <c r="S180" s="113"/>
      <c r="T180" s="113"/>
      <c r="U180" s="113"/>
      <c r="V180" s="113"/>
      <c r="W180" s="113"/>
      <c r="X180" s="113"/>
    </row>
    <row r="181" ht="30" hidden="1" customHeight="1" spans="1:24">
      <c r="A181" s="85">
        <v>103</v>
      </c>
      <c r="B181" s="86" t="s">
        <v>374</v>
      </c>
      <c r="C181" s="85" t="s">
        <v>137</v>
      </c>
      <c r="D181" s="87">
        <f t="shared" ref="D181:D187" si="5">E181+F181</f>
        <v>1.29</v>
      </c>
      <c r="E181" s="87"/>
      <c r="F181" s="87">
        <v>1.29</v>
      </c>
      <c r="G181" s="94" t="s">
        <v>55</v>
      </c>
      <c r="H181" s="94" t="s">
        <v>79</v>
      </c>
      <c r="I181" s="85"/>
      <c r="J181" s="94"/>
      <c r="K181" s="112" t="s">
        <v>83</v>
      </c>
      <c r="L181" s="94" t="s">
        <v>112</v>
      </c>
      <c r="M181" s="113"/>
      <c r="N181" s="113"/>
      <c r="O181" s="94"/>
      <c r="P181" s="113"/>
      <c r="Q181" s="113"/>
      <c r="R181" s="113"/>
      <c r="S181" s="113"/>
      <c r="T181" s="113"/>
      <c r="U181" s="113"/>
      <c r="V181" s="113"/>
      <c r="W181" s="113"/>
      <c r="X181" s="113"/>
    </row>
    <row r="182" ht="29.4" hidden="1" customHeight="1" spans="1:24">
      <c r="A182" s="85">
        <v>104</v>
      </c>
      <c r="B182" s="86" t="s">
        <v>375</v>
      </c>
      <c r="C182" s="93" t="s">
        <v>137</v>
      </c>
      <c r="D182" s="87">
        <f t="shared" si="5"/>
        <v>1.3</v>
      </c>
      <c r="E182" s="87"/>
      <c r="F182" s="127">
        <v>1.3</v>
      </c>
      <c r="G182" s="125" t="s">
        <v>376</v>
      </c>
      <c r="H182" s="88" t="s">
        <v>82</v>
      </c>
      <c r="I182" s="125">
        <v>1</v>
      </c>
      <c r="J182" s="93" t="s">
        <v>377</v>
      </c>
      <c r="K182" s="112" t="s">
        <v>83</v>
      </c>
      <c r="L182" s="94" t="s">
        <v>112</v>
      </c>
      <c r="M182" s="113"/>
      <c r="N182" s="113"/>
      <c r="O182" s="94"/>
      <c r="P182" s="113"/>
      <c r="Q182" s="113"/>
      <c r="R182" s="113"/>
      <c r="S182" s="113"/>
      <c r="T182" s="113"/>
      <c r="U182" s="113"/>
      <c r="V182" s="113"/>
      <c r="W182" s="113"/>
      <c r="X182" s="113"/>
    </row>
    <row r="183" ht="29.4" hidden="1" customHeight="1" spans="1:24">
      <c r="A183" s="85">
        <v>105</v>
      </c>
      <c r="B183" s="86" t="s">
        <v>378</v>
      </c>
      <c r="C183" s="85" t="s">
        <v>379</v>
      </c>
      <c r="D183" s="87">
        <f>+D184+D185</f>
        <v>0.84</v>
      </c>
      <c r="E183" s="87"/>
      <c r="F183" s="87">
        <f>+F184+F185</f>
        <v>0.84</v>
      </c>
      <c r="G183" s="94" t="s">
        <v>380</v>
      </c>
      <c r="H183" s="88" t="s">
        <v>82</v>
      </c>
      <c r="I183" s="94">
        <v>35</v>
      </c>
      <c r="J183" s="85" t="s">
        <v>381</v>
      </c>
      <c r="K183" s="112" t="s">
        <v>83</v>
      </c>
      <c r="L183" s="94" t="s">
        <v>112</v>
      </c>
      <c r="M183" s="113"/>
      <c r="N183" s="113"/>
      <c r="O183" s="94"/>
      <c r="P183" s="116"/>
      <c r="Q183" s="116"/>
      <c r="R183" s="113"/>
      <c r="S183" s="113"/>
      <c r="T183" s="113"/>
      <c r="U183" s="113"/>
      <c r="V183" s="113"/>
      <c r="W183" s="113"/>
      <c r="X183" s="113"/>
    </row>
    <row r="184" s="51" customFormat="1" ht="25.05" hidden="1" customHeight="1" spans="1:24">
      <c r="A184" s="95"/>
      <c r="B184" s="96" t="s">
        <v>382</v>
      </c>
      <c r="C184" s="95" t="s">
        <v>137</v>
      </c>
      <c r="D184" s="98">
        <v>0.6</v>
      </c>
      <c r="E184" s="98"/>
      <c r="F184" s="98">
        <v>0.6</v>
      </c>
      <c r="G184" s="100" t="s">
        <v>383</v>
      </c>
      <c r="H184" s="99" t="s">
        <v>82</v>
      </c>
      <c r="I184" s="100"/>
      <c r="J184" s="95"/>
      <c r="K184" s="117" t="s">
        <v>384</v>
      </c>
      <c r="L184" s="100"/>
      <c r="M184" s="116"/>
      <c r="N184" s="116"/>
      <c r="O184" s="100"/>
      <c r="P184" s="116"/>
      <c r="Q184" s="116"/>
      <c r="R184" s="116"/>
      <c r="S184" s="116"/>
      <c r="T184" s="116"/>
      <c r="U184" s="116"/>
      <c r="V184" s="116"/>
      <c r="W184" s="116"/>
      <c r="X184" s="116"/>
    </row>
    <row r="185" s="51" customFormat="1" ht="25.05" hidden="1" customHeight="1" spans="1:24">
      <c r="A185" s="95"/>
      <c r="B185" s="96" t="s">
        <v>385</v>
      </c>
      <c r="C185" s="95" t="s">
        <v>87</v>
      </c>
      <c r="D185" s="98">
        <v>0.24</v>
      </c>
      <c r="E185" s="98"/>
      <c r="F185" s="98">
        <v>0.24</v>
      </c>
      <c r="G185" s="100" t="s">
        <v>386</v>
      </c>
      <c r="H185" s="99" t="s">
        <v>82</v>
      </c>
      <c r="I185" s="100"/>
      <c r="J185" s="95"/>
      <c r="K185" s="117" t="s">
        <v>384</v>
      </c>
      <c r="L185" s="100"/>
      <c r="M185" s="116"/>
      <c r="N185" s="116"/>
      <c r="O185" s="100"/>
      <c r="P185" s="113"/>
      <c r="Q185" s="113"/>
      <c r="R185" s="116"/>
      <c r="S185" s="116"/>
      <c r="T185" s="116"/>
      <c r="U185" s="116"/>
      <c r="V185" s="116"/>
      <c r="W185" s="116"/>
      <c r="X185" s="116"/>
    </row>
    <row r="186" ht="19.05" customHeight="1" spans="1:24">
      <c r="A186" s="85">
        <v>106</v>
      </c>
      <c r="B186" s="86" t="s">
        <v>387</v>
      </c>
      <c r="C186" s="93" t="s">
        <v>137</v>
      </c>
      <c r="D186" s="127">
        <f t="shared" si="5"/>
        <v>4.1</v>
      </c>
      <c r="E186" s="127"/>
      <c r="F186" s="127">
        <v>4.1</v>
      </c>
      <c r="G186" s="125" t="s">
        <v>388</v>
      </c>
      <c r="H186" s="128" t="s">
        <v>168</v>
      </c>
      <c r="I186" s="93">
        <v>29</v>
      </c>
      <c r="J186" s="125"/>
      <c r="K186" s="112" t="s">
        <v>83</v>
      </c>
      <c r="L186" s="94" t="s">
        <v>112</v>
      </c>
      <c r="M186" s="125"/>
      <c r="N186" s="113"/>
      <c r="O186" s="94"/>
      <c r="P186" s="113"/>
      <c r="Q186" s="113"/>
      <c r="R186" s="113"/>
      <c r="S186" s="113"/>
      <c r="T186" s="113"/>
      <c r="U186" s="113"/>
      <c r="V186" s="113"/>
      <c r="W186" s="113"/>
      <c r="X186" s="113"/>
    </row>
    <row r="187" ht="29.4" hidden="1" customHeight="1" spans="1:24">
      <c r="A187" s="85">
        <v>107</v>
      </c>
      <c r="B187" s="86" t="s">
        <v>389</v>
      </c>
      <c r="C187" s="93" t="s">
        <v>137</v>
      </c>
      <c r="D187" s="127">
        <f t="shared" si="5"/>
        <v>2.07</v>
      </c>
      <c r="E187" s="127"/>
      <c r="F187" s="127">
        <v>2.07</v>
      </c>
      <c r="G187" s="125" t="s">
        <v>190</v>
      </c>
      <c r="H187" s="94" t="s">
        <v>79</v>
      </c>
      <c r="I187" s="93">
        <v>38</v>
      </c>
      <c r="J187" s="133" t="s">
        <v>390</v>
      </c>
      <c r="K187" s="112" t="s">
        <v>83</v>
      </c>
      <c r="L187" s="94" t="s">
        <v>112</v>
      </c>
      <c r="M187" s="125"/>
      <c r="N187" s="113"/>
      <c r="O187" s="94"/>
      <c r="P187" s="113"/>
      <c r="Q187" s="113"/>
      <c r="R187" s="113"/>
      <c r="S187" s="113"/>
      <c r="T187" s="113"/>
      <c r="U187" s="113"/>
      <c r="V187" s="113"/>
      <c r="W187" s="113"/>
      <c r="X187" s="113"/>
    </row>
    <row r="188" ht="25.05" customHeight="1" spans="1:24">
      <c r="A188" s="85">
        <v>108</v>
      </c>
      <c r="B188" s="86" t="s">
        <v>391</v>
      </c>
      <c r="C188" s="93" t="s">
        <v>137</v>
      </c>
      <c r="D188" s="127">
        <v>0.75</v>
      </c>
      <c r="E188" s="127"/>
      <c r="F188" s="127">
        <v>0.75</v>
      </c>
      <c r="G188" s="125" t="s">
        <v>159</v>
      </c>
      <c r="H188" s="128" t="s">
        <v>168</v>
      </c>
      <c r="I188" s="93">
        <v>29</v>
      </c>
      <c r="J188" s="93" t="s">
        <v>392</v>
      </c>
      <c r="K188" s="112" t="s">
        <v>393</v>
      </c>
      <c r="L188" s="94" t="s">
        <v>112</v>
      </c>
      <c r="M188" s="125"/>
      <c r="N188" s="113"/>
      <c r="O188" s="94"/>
      <c r="P188" s="113"/>
      <c r="Q188" s="113"/>
      <c r="R188" s="113"/>
      <c r="S188" s="113"/>
      <c r="T188" s="113"/>
      <c r="U188" s="113"/>
      <c r="V188" s="113"/>
      <c r="W188" s="113"/>
      <c r="X188" s="113"/>
    </row>
    <row r="189" ht="49.95" hidden="1" customHeight="1" spans="1:24">
      <c r="A189" s="85">
        <v>109</v>
      </c>
      <c r="B189" s="86" t="s">
        <v>394</v>
      </c>
      <c r="C189" s="93" t="s">
        <v>137</v>
      </c>
      <c r="D189" s="127">
        <v>8.11</v>
      </c>
      <c r="E189" s="127"/>
      <c r="F189" s="127">
        <v>8.11</v>
      </c>
      <c r="G189" s="94" t="s">
        <v>395</v>
      </c>
      <c r="H189" s="94" t="s">
        <v>79</v>
      </c>
      <c r="I189" s="93"/>
      <c r="J189" s="93"/>
      <c r="K189" s="112" t="s">
        <v>396</v>
      </c>
      <c r="L189" s="94" t="s">
        <v>112</v>
      </c>
      <c r="M189" s="125"/>
      <c r="N189" s="113"/>
      <c r="O189" s="94"/>
      <c r="P189" s="113"/>
      <c r="Q189" s="113"/>
      <c r="R189" s="113"/>
      <c r="S189" s="113"/>
      <c r="T189" s="113"/>
      <c r="U189" s="113"/>
      <c r="V189" s="113"/>
      <c r="W189" s="113"/>
      <c r="X189" s="113"/>
    </row>
    <row r="190" ht="19.5" hidden="1" customHeight="1" spans="1:24">
      <c r="A190" s="85">
        <v>110</v>
      </c>
      <c r="B190" s="86" t="s">
        <v>397</v>
      </c>
      <c r="C190" s="93" t="s">
        <v>137</v>
      </c>
      <c r="D190" s="127">
        <v>5.23</v>
      </c>
      <c r="E190" s="127"/>
      <c r="F190" s="127">
        <v>5.23</v>
      </c>
      <c r="G190" s="94" t="s">
        <v>159</v>
      </c>
      <c r="H190" s="94" t="s">
        <v>82</v>
      </c>
      <c r="I190" s="93" t="s">
        <v>398</v>
      </c>
      <c r="J190" s="93"/>
      <c r="K190" s="112" t="s">
        <v>211</v>
      </c>
      <c r="L190" s="94" t="s">
        <v>66</v>
      </c>
      <c r="M190" s="125"/>
      <c r="N190" s="113"/>
      <c r="O190" s="94"/>
      <c r="P190" s="113"/>
      <c r="Q190" s="113"/>
      <c r="R190" s="113"/>
      <c r="S190" s="113"/>
      <c r="T190" s="113"/>
      <c r="U190" s="113"/>
      <c r="V190" s="113"/>
      <c r="W190" s="113"/>
      <c r="X190" s="113"/>
    </row>
    <row r="191" ht="19.5" hidden="1" customHeight="1" spans="1:24">
      <c r="A191" s="85">
        <v>111</v>
      </c>
      <c r="B191" s="86" t="s">
        <v>399</v>
      </c>
      <c r="C191" s="93" t="s">
        <v>137</v>
      </c>
      <c r="D191" s="127">
        <v>5.28</v>
      </c>
      <c r="E191" s="127"/>
      <c r="F191" s="127">
        <v>5.28</v>
      </c>
      <c r="G191" s="94" t="s">
        <v>400</v>
      </c>
      <c r="H191" s="93" t="s">
        <v>111</v>
      </c>
      <c r="I191" s="93"/>
      <c r="J191" s="93"/>
      <c r="K191" s="112" t="s">
        <v>401</v>
      </c>
      <c r="L191" s="94" t="s">
        <v>66</v>
      </c>
      <c r="M191" s="125"/>
      <c r="N191" s="113"/>
      <c r="O191" s="94"/>
      <c r="P191" s="113"/>
      <c r="Q191" s="113"/>
      <c r="R191" s="113"/>
      <c r="S191" s="113"/>
      <c r="T191" s="113"/>
      <c r="U191" s="113"/>
      <c r="V191" s="113"/>
      <c r="W191" s="113"/>
      <c r="X191" s="113"/>
    </row>
    <row r="192" ht="30" hidden="1" customHeight="1" spans="1:24">
      <c r="A192" s="85">
        <v>112</v>
      </c>
      <c r="B192" s="86" t="s">
        <v>402</v>
      </c>
      <c r="C192" s="93" t="s">
        <v>137</v>
      </c>
      <c r="D192" s="127">
        <v>12.67</v>
      </c>
      <c r="E192" s="127"/>
      <c r="F192" s="127">
        <v>12.67</v>
      </c>
      <c r="G192" s="94" t="s">
        <v>403</v>
      </c>
      <c r="H192" s="93" t="s">
        <v>111</v>
      </c>
      <c r="I192" s="93"/>
      <c r="J192" s="93"/>
      <c r="K192" s="112" t="s">
        <v>401</v>
      </c>
      <c r="L192" s="94" t="s">
        <v>66</v>
      </c>
      <c r="M192" s="125"/>
      <c r="N192" s="113"/>
      <c r="O192" s="94"/>
      <c r="P192" s="113"/>
      <c r="Q192" s="113"/>
      <c r="R192" s="113"/>
      <c r="S192" s="113"/>
      <c r="T192" s="113"/>
      <c r="U192" s="113"/>
      <c r="V192" s="113"/>
      <c r="W192" s="113"/>
      <c r="X192" s="113"/>
    </row>
    <row r="193" ht="30" hidden="1" customHeight="1" spans="1:24">
      <c r="A193" s="85">
        <v>113</v>
      </c>
      <c r="B193" s="103" t="s">
        <v>404</v>
      </c>
      <c r="C193" s="85" t="s">
        <v>137</v>
      </c>
      <c r="D193" s="87">
        <v>0.94</v>
      </c>
      <c r="E193" s="87"/>
      <c r="F193" s="87">
        <v>0.94</v>
      </c>
      <c r="G193" s="88" t="s">
        <v>405</v>
      </c>
      <c r="H193" s="88" t="s">
        <v>82</v>
      </c>
      <c r="I193" s="85" t="s">
        <v>406</v>
      </c>
      <c r="J193" s="94" t="s">
        <v>407</v>
      </c>
      <c r="K193" s="112" t="s">
        <v>408</v>
      </c>
      <c r="L193" s="94"/>
      <c r="M193" s="94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</row>
    <row r="194" ht="30" hidden="1" customHeight="1" spans="1:24">
      <c r="A194" s="85">
        <v>114</v>
      </c>
      <c r="B194" s="103" t="s">
        <v>409</v>
      </c>
      <c r="C194" s="85" t="s">
        <v>137</v>
      </c>
      <c r="D194" s="87">
        <v>0.45</v>
      </c>
      <c r="E194" s="87"/>
      <c r="F194" s="87">
        <v>0.45</v>
      </c>
      <c r="G194" s="88" t="s">
        <v>410</v>
      </c>
      <c r="H194" s="88" t="s">
        <v>297</v>
      </c>
      <c r="I194" s="85">
        <v>17</v>
      </c>
      <c r="J194" s="94" t="s">
        <v>411</v>
      </c>
      <c r="K194" s="112" t="s">
        <v>408</v>
      </c>
      <c r="L194" s="94" t="s">
        <v>66</v>
      </c>
      <c r="M194" s="94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</row>
    <row r="195" ht="19.5" hidden="1" customHeight="1" spans="1:24">
      <c r="A195" s="85">
        <v>115</v>
      </c>
      <c r="B195" s="103" t="s">
        <v>412</v>
      </c>
      <c r="C195" s="85" t="s">
        <v>137</v>
      </c>
      <c r="D195" s="87">
        <v>1.01</v>
      </c>
      <c r="E195" s="87"/>
      <c r="F195" s="87">
        <v>1.01</v>
      </c>
      <c r="G195" s="88" t="s">
        <v>413</v>
      </c>
      <c r="H195" s="88" t="s">
        <v>297</v>
      </c>
      <c r="I195" s="85">
        <v>35</v>
      </c>
      <c r="J195" s="94">
        <v>23</v>
      </c>
      <c r="K195" s="112" t="s">
        <v>408</v>
      </c>
      <c r="L195" s="94"/>
      <c r="M195" s="94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</row>
    <row r="196" ht="25.05" customHeight="1" spans="1:24">
      <c r="A196" s="85">
        <v>116</v>
      </c>
      <c r="B196" s="86" t="s">
        <v>414</v>
      </c>
      <c r="C196" s="93" t="s">
        <v>137</v>
      </c>
      <c r="D196" s="127">
        <f>+SUM(D197:D206)</f>
        <v>65</v>
      </c>
      <c r="E196" s="127"/>
      <c r="F196" s="127">
        <f>+SUM(F197:F206)</f>
        <v>65</v>
      </c>
      <c r="G196" s="94" t="s">
        <v>415</v>
      </c>
      <c r="H196" s="93" t="s">
        <v>355</v>
      </c>
      <c r="I196" s="93"/>
      <c r="J196" s="93"/>
      <c r="K196" s="112" t="s">
        <v>401</v>
      </c>
      <c r="L196" s="94" t="s">
        <v>66</v>
      </c>
      <c r="M196" s="125"/>
      <c r="N196" s="113"/>
      <c r="O196" s="94"/>
      <c r="P196" s="116"/>
      <c r="Q196" s="116"/>
      <c r="R196" s="113"/>
      <c r="S196" s="113"/>
      <c r="T196" s="113"/>
      <c r="U196" s="113"/>
      <c r="V196" s="113"/>
      <c r="W196" s="113"/>
      <c r="X196" s="113"/>
    </row>
    <row r="197" s="51" customFormat="1" ht="30" hidden="1" customHeight="1" spans="1:24">
      <c r="A197" s="95"/>
      <c r="B197" s="131" t="s">
        <v>103</v>
      </c>
      <c r="C197" s="97" t="s">
        <v>137</v>
      </c>
      <c r="D197" s="134">
        <v>5</v>
      </c>
      <c r="E197" s="134"/>
      <c r="F197" s="134">
        <v>5</v>
      </c>
      <c r="G197" s="100" t="s">
        <v>416</v>
      </c>
      <c r="H197" s="97" t="s">
        <v>105</v>
      </c>
      <c r="I197" s="97"/>
      <c r="J197" s="97"/>
      <c r="K197" s="117"/>
      <c r="L197" s="100"/>
      <c r="M197" s="138"/>
      <c r="N197" s="116"/>
      <c r="O197" s="100"/>
      <c r="P197" s="116"/>
      <c r="Q197" s="116"/>
      <c r="R197" s="116"/>
      <c r="S197" s="116"/>
      <c r="T197" s="116"/>
      <c r="U197" s="116"/>
      <c r="V197" s="116"/>
      <c r="W197" s="116"/>
      <c r="X197" s="116"/>
    </row>
    <row r="198" s="51" customFormat="1" ht="30" hidden="1" customHeight="1" spans="1:24">
      <c r="A198" s="95"/>
      <c r="B198" s="131" t="s">
        <v>74</v>
      </c>
      <c r="C198" s="97" t="s">
        <v>137</v>
      </c>
      <c r="D198" s="134">
        <v>5</v>
      </c>
      <c r="E198" s="134"/>
      <c r="F198" s="134">
        <v>5</v>
      </c>
      <c r="G198" s="100" t="s">
        <v>417</v>
      </c>
      <c r="H198" s="97" t="s">
        <v>76</v>
      </c>
      <c r="I198" s="97"/>
      <c r="J198" s="97"/>
      <c r="K198" s="117"/>
      <c r="L198" s="100"/>
      <c r="M198" s="138"/>
      <c r="N198" s="116"/>
      <c r="O198" s="100"/>
      <c r="P198" s="116"/>
      <c r="Q198" s="116"/>
      <c r="R198" s="116"/>
      <c r="S198" s="116"/>
      <c r="T198" s="116"/>
      <c r="U198" s="116"/>
      <c r="V198" s="116"/>
      <c r="W198" s="116"/>
      <c r="X198" s="116"/>
    </row>
    <row r="199" s="51" customFormat="1" ht="25.05" customHeight="1" spans="1:24">
      <c r="A199" s="95"/>
      <c r="B199" s="131" t="s">
        <v>166</v>
      </c>
      <c r="C199" s="97" t="s">
        <v>137</v>
      </c>
      <c r="D199" s="134">
        <v>5</v>
      </c>
      <c r="E199" s="134"/>
      <c r="F199" s="134">
        <v>5</v>
      </c>
      <c r="G199" s="100" t="s">
        <v>418</v>
      </c>
      <c r="H199" s="97" t="s">
        <v>168</v>
      </c>
      <c r="I199" s="97"/>
      <c r="J199" s="97"/>
      <c r="K199" s="117"/>
      <c r="L199" s="100"/>
      <c r="M199" s="138"/>
      <c r="N199" s="116"/>
      <c r="O199" s="100"/>
      <c r="P199" s="116"/>
      <c r="Q199" s="116"/>
      <c r="R199" s="116"/>
      <c r="S199" s="116"/>
      <c r="T199" s="116"/>
      <c r="U199" s="116"/>
      <c r="V199" s="116"/>
      <c r="W199" s="116"/>
      <c r="X199" s="116"/>
    </row>
    <row r="200" s="51" customFormat="1" ht="30" hidden="1" customHeight="1" spans="1:24">
      <c r="A200" s="95"/>
      <c r="B200" s="131" t="s">
        <v>68</v>
      </c>
      <c r="C200" s="97" t="s">
        <v>137</v>
      </c>
      <c r="D200" s="134">
        <v>5</v>
      </c>
      <c r="E200" s="134"/>
      <c r="F200" s="134">
        <v>5</v>
      </c>
      <c r="G200" s="100" t="s">
        <v>419</v>
      </c>
      <c r="H200" s="97" t="s">
        <v>70</v>
      </c>
      <c r="I200" s="97"/>
      <c r="J200" s="97"/>
      <c r="K200" s="117"/>
      <c r="L200" s="100"/>
      <c r="M200" s="138"/>
      <c r="N200" s="116"/>
      <c r="O200" s="100"/>
      <c r="P200" s="116"/>
      <c r="Q200" s="116"/>
      <c r="R200" s="116"/>
      <c r="S200" s="116"/>
      <c r="T200" s="116"/>
      <c r="U200" s="116"/>
      <c r="V200" s="116"/>
      <c r="W200" s="116"/>
      <c r="X200" s="116"/>
    </row>
    <row r="201" s="51" customFormat="1" ht="30" hidden="1" customHeight="1" spans="1:24">
      <c r="A201" s="95"/>
      <c r="B201" s="131" t="s">
        <v>71</v>
      </c>
      <c r="C201" s="97" t="s">
        <v>137</v>
      </c>
      <c r="D201" s="134">
        <v>9</v>
      </c>
      <c r="E201" s="134"/>
      <c r="F201" s="134">
        <v>9</v>
      </c>
      <c r="G201" s="100" t="s">
        <v>420</v>
      </c>
      <c r="H201" s="97" t="s">
        <v>73</v>
      </c>
      <c r="I201" s="97"/>
      <c r="J201" s="97"/>
      <c r="K201" s="117"/>
      <c r="L201" s="100"/>
      <c r="M201" s="138"/>
      <c r="N201" s="116"/>
      <c r="O201" s="100"/>
      <c r="P201" s="116"/>
      <c r="Q201" s="116"/>
      <c r="R201" s="116"/>
      <c r="S201" s="116"/>
      <c r="T201" s="116"/>
      <c r="U201" s="116"/>
      <c r="V201" s="116"/>
      <c r="W201" s="116"/>
      <c r="X201" s="116"/>
    </row>
    <row r="202" s="51" customFormat="1" ht="30" hidden="1" customHeight="1" spans="1:24">
      <c r="A202" s="95"/>
      <c r="B202" s="131" t="s">
        <v>189</v>
      </c>
      <c r="C202" s="97" t="s">
        <v>137</v>
      </c>
      <c r="D202" s="134">
        <v>2</v>
      </c>
      <c r="E202" s="134"/>
      <c r="F202" s="134">
        <v>2</v>
      </c>
      <c r="G202" s="100" t="s">
        <v>421</v>
      </c>
      <c r="H202" s="97" t="s">
        <v>56</v>
      </c>
      <c r="I202" s="97"/>
      <c r="J202" s="97"/>
      <c r="K202" s="117"/>
      <c r="L202" s="100"/>
      <c r="M202" s="138"/>
      <c r="N202" s="116"/>
      <c r="O202" s="100"/>
      <c r="P202" s="116"/>
      <c r="Q202" s="116"/>
      <c r="R202" s="116"/>
      <c r="S202" s="116"/>
      <c r="T202" s="116"/>
      <c r="U202" s="116"/>
      <c r="V202" s="116"/>
      <c r="W202" s="116"/>
      <c r="X202" s="116"/>
    </row>
    <row r="203" s="51" customFormat="1" ht="19.95" hidden="1" customHeight="1" spans="1:24">
      <c r="A203" s="95"/>
      <c r="B203" s="131" t="s">
        <v>100</v>
      </c>
      <c r="C203" s="97" t="s">
        <v>137</v>
      </c>
      <c r="D203" s="134">
        <v>9</v>
      </c>
      <c r="E203" s="134"/>
      <c r="F203" s="134">
        <v>9</v>
      </c>
      <c r="G203" s="100" t="s">
        <v>422</v>
      </c>
      <c r="H203" s="97" t="s">
        <v>82</v>
      </c>
      <c r="I203" s="97"/>
      <c r="J203" s="97"/>
      <c r="K203" s="117"/>
      <c r="L203" s="100"/>
      <c r="M203" s="138"/>
      <c r="N203" s="116"/>
      <c r="O203" s="100"/>
      <c r="P203" s="116"/>
      <c r="Q203" s="116"/>
      <c r="R203" s="116"/>
      <c r="S203" s="116"/>
      <c r="T203" s="116"/>
      <c r="U203" s="116"/>
      <c r="V203" s="116"/>
      <c r="W203" s="116"/>
      <c r="X203" s="116"/>
    </row>
    <row r="204" s="51" customFormat="1" ht="30" hidden="1" customHeight="1" spans="1:24">
      <c r="A204" s="95"/>
      <c r="B204" s="131" t="s">
        <v>98</v>
      </c>
      <c r="C204" s="97" t="s">
        <v>137</v>
      </c>
      <c r="D204" s="134">
        <v>10</v>
      </c>
      <c r="E204" s="134"/>
      <c r="F204" s="134">
        <v>10</v>
      </c>
      <c r="G204" s="100" t="s">
        <v>423</v>
      </c>
      <c r="H204" s="97" t="s">
        <v>297</v>
      </c>
      <c r="I204" s="97"/>
      <c r="J204" s="97"/>
      <c r="K204" s="117"/>
      <c r="L204" s="100"/>
      <c r="M204" s="138"/>
      <c r="N204" s="116"/>
      <c r="O204" s="100"/>
      <c r="P204" s="116"/>
      <c r="Q204" s="116"/>
      <c r="R204" s="116"/>
      <c r="S204" s="116"/>
      <c r="T204" s="116"/>
      <c r="U204" s="116"/>
      <c r="V204" s="116"/>
      <c r="W204" s="116"/>
      <c r="X204" s="116"/>
    </row>
    <row r="205" s="51" customFormat="1" ht="30" hidden="1" customHeight="1" spans="1:24">
      <c r="A205" s="95"/>
      <c r="B205" s="131" t="s">
        <v>365</v>
      </c>
      <c r="C205" s="97" t="s">
        <v>137</v>
      </c>
      <c r="D205" s="134">
        <v>5</v>
      </c>
      <c r="E205" s="134"/>
      <c r="F205" s="134">
        <v>5</v>
      </c>
      <c r="G205" s="100" t="s">
        <v>424</v>
      </c>
      <c r="H205" s="97" t="s">
        <v>111</v>
      </c>
      <c r="I205" s="97"/>
      <c r="J205" s="97"/>
      <c r="K205" s="117"/>
      <c r="L205" s="100"/>
      <c r="M205" s="138"/>
      <c r="N205" s="116"/>
      <c r="O205" s="100"/>
      <c r="P205" s="116"/>
      <c r="Q205" s="116"/>
      <c r="R205" s="116"/>
      <c r="S205" s="116"/>
      <c r="T205" s="116"/>
      <c r="U205" s="116"/>
      <c r="V205" s="116"/>
      <c r="W205" s="116"/>
      <c r="X205" s="116"/>
    </row>
    <row r="206" s="51" customFormat="1" ht="30" hidden="1" customHeight="1" spans="1:24">
      <c r="A206" s="95"/>
      <c r="B206" s="131" t="s">
        <v>367</v>
      </c>
      <c r="C206" s="97" t="s">
        <v>137</v>
      </c>
      <c r="D206" s="134">
        <v>10</v>
      </c>
      <c r="E206" s="134"/>
      <c r="F206" s="134">
        <v>10</v>
      </c>
      <c r="G206" s="100" t="s">
        <v>425</v>
      </c>
      <c r="H206" s="97" t="s">
        <v>117</v>
      </c>
      <c r="I206" s="97"/>
      <c r="J206" s="97"/>
      <c r="K206" s="117"/>
      <c r="L206" s="100"/>
      <c r="M206" s="138"/>
      <c r="N206" s="116"/>
      <c r="O206" s="100"/>
      <c r="P206" s="113"/>
      <c r="Q206" s="113"/>
      <c r="R206" s="116"/>
      <c r="S206" s="116"/>
      <c r="T206" s="116"/>
      <c r="U206" s="116"/>
      <c r="V206" s="116"/>
      <c r="W206" s="116"/>
      <c r="X206" s="116"/>
    </row>
    <row r="207" ht="19.05" hidden="1" customHeight="1" spans="1:24">
      <c r="A207" s="89" t="s">
        <v>195</v>
      </c>
      <c r="B207" s="90" t="s">
        <v>426</v>
      </c>
      <c r="C207" s="85"/>
      <c r="D207" s="87"/>
      <c r="E207" s="87"/>
      <c r="F207" s="87"/>
      <c r="G207" s="94"/>
      <c r="H207" s="94"/>
      <c r="I207" s="85"/>
      <c r="J207" s="94"/>
      <c r="K207" s="94"/>
      <c r="L207" s="94"/>
      <c r="M207" s="94"/>
      <c r="N207" s="113"/>
      <c r="O207" s="94"/>
      <c r="P207" s="113"/>
      <c r="Q207" s="113"/>
      <c r="R207" s="113"/>
      <c r="S207" s="113"/>
      <c r="T207" s="113"/>
      <c r="U207" s="113"/>
      <c r="V207" s="113"/>
      <c r="W207" s="113"/>
      <c r="X207" s="113"/>
    </row>
    <row r="208" ht="30" hidden="1" customHeight="1" spans="1:24">
      <c r="A208" s="85">
        <v>117</v>
      </c>
      <c r="B208" s="86" t="s">
        <v>427</v>
      </c>
      <c r="C208" s="135" t="s">
        <v>428</v>
      </c>
      <c r="D208" s="87">
        <f t="shared" ref="D208:D209" si="6">E208+F208</f>
        <v>5.93</v>
      </c>
      <c r="E208" s="87"/>
      <c r="F208" s="87">
        <v>5.93</v>
      </c>
      <c r="G208" s="94" t="s">
        <v>159</v>
      </c>
      <c r="H208" s="88" t="s">
        <v>82</v>
      </c>
      <c r="I208" s="85" t="s">
        <v>429</v>
      </c>
      <c r="J208" s="94" t="s">
        <v>430</v>
      </c>
      <c r="K208" s="112" t="s">
        <v>83</v>
      </c>
      <c r="L208" s="94" t="s">
        <v>112</v>
      </c>
      <c r="M208" s="113"/>
      <c r="N208" s="113"/>
      <c r="O208" s="94"/>
      <c r="P208" s="113"/>
      <c r="Q208" s="113"/>
      <c r="R208" s="113"/>
      <c r="S208" s="113"/>
      <c r="T208" s="113"/>
      <c r="U208" s="113"/>
      <c r="V208" s="113"/>
      <c r="W208" s="113"/>
      <c r="X208" s="113"/>
    </row>
    <row r="209" ht="40.2" hidden="1" customHeight="1" spans="1:24">
      <c r="A209" s="94">
        <v>118</v>
      </c>
      <c r="B209" s="86" t="s">
        <v>431</v>
      </c>
      <c r="C209" s="135" t="s">
        <v>428</v>
      </c>
      <c r="D209" s="87">
        <f t="shared" si="6"/>
        <v>2.87</v>
      </c>
      <c r="E209" s="87"/>
      <c r="F209" s="87">
        <v>2.87</v>
      </c>
      <c r="G209" s="94" t="s">
        <v>432</v>
      </c>
      <c r="H209" s="94" t="s">
        <v>73</v>
      </c>
      <c r="I209" s="85"/>
      <c r="J209" s="94"/>
      <c r="K209" s="112" t="s">
        <v>433</v>
      </c>
      <c r="L209" s="94" t="s">
        <v>112</v>
      </c>
      <c r="M209" s="113"/>
      <c r="N209" s="113"/>
      <c r="O209" s="94"/>
      <c r="P209" s="113"/>
      <c r="Q209" s="113"/>
      <c r="R209" s="113"/>
      <c r="S209" s="113"/>
      <c r="T209" s="113"/>
      <c r="U209" s="113"/>
      <c r="V209" s="113"/>
      <c r="W209" s="113"/>
      <c r="X209" s="113"/>
    </row>
    <row r="210" ht="19.5" hidden="1" customHeight="1" spans="1:24">
      <c r="A210" s="85">
        <v>119</v>
      </c>
      <c r="B210" s="86" t="s">
        <v>434</v>
      </c>
      <c r="C210" s="93" t="s">
        <v>428</v>
      </c>
      <c r="D210" s="124">
        <v>3.83</v>
      </c>
      <c r="E210" s="114"/>
      <c r="F210" s="124">
        <v>3.83</v>
      </c>
      <c r="G210" s="94" t="s">
        <v>435</v>
      </c>
      <c r="H210" s="94" t="s">
        <v>73</v>
      </c>
      <c r="I210" s="94"/>
      <c r="J210" s="94"/>
      <c r="K210" s="112" t="s">
        <v>176</v>
      </c>
      <c r="L210" s="114"/>
      <c r="M210" s="94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</row>
    <row r="211" ht="19.5" hidden="1" customHeight="1" spans="1:24">
      <c r="A211" s="94">
        <v>120</v>
      </c>
      <c r="B211" s="86" t="s">
        <v>436</v>
      </c>
      <c r="C211" s="93" t="s">
        <v>428</v>
      </c>
      <c r="D211" s="124">
        <v>4.35</v>
      </c>
      <c r="E211" s="114"/>
      <c r="F211" s="124">
        <v>4.35</v>
      </c>
      <c r="G211" s="94" t="s">
        <v>437</v>
      </c>
      <c r="H211" s="94" t="s">
        <v>73</v>
      </c>
      <c r="I211" s="94"/>
      <c r="J211" s="94"/>
      <c r="K211" s="112" t="s">
        <v>176</v>
      </c>
      <c r="L211" s="114"/>
      <c r="M211" s="94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</row>
    <row r="212" ht="19.05" hidden="1" customHeight="1" spans="1:24">
      <c r="A212" s="85">
        <v>121</v>
      </c>
      <c r="B212" s="86" t="s">
        <v>438</v>
      </c>
      <c r="C212" s="93" t="s">
        <v>428</v>
      </c>
      <c r="D212" s="124">
        <v>44.08</v>
      </c>
      <c r="E212" s="114"/>
      <c r="F212" s="124">
        <v>44.08</v>
      </c>
      <c r="G212" s="94" t="s">
        <v>439</v>
      </c>
      <c r="H212" s="94" t="s">
        <v>355</v>
      </c>
      <c r="I212" s="94"/>
      <c r="J212" s="94"/>
      <c r="K212" s="112" t="s">
        <v>176</v>
      </c>
      <c r="L212" s="114"/>
      <c r="M212" s="94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</row>
    <row r="213" s="51" customFormat="1" ht="19.5" hidden="1" customHeight="1" spans="1:24">
      <c r="A213" s="100"/>
      <c r="B213" s="96" t="s">
        <v>438</v>
      </c>
      <c r="C213" s="97" t="s">
        <v>428</v>
      </c>
      <c r="D213" s="136">
        <v>5</v>
      </c>
      <c r="E213" s="115"/>
      <c r="F213" s="136">
        <v>5</v>
      </c>
      <c r="G213" s="100" t="s">
        <v>440</v>
      </c>
      <c r="H213" s="100" t="s">
        <v>73</v>
      </c>
      <c r="I213" s="100"/>
      <c r="J213" s="100"/>
      <c r="K213" s="117"/>
      <c r="L213" s="115"/>
      <c r="M213" s="100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</row>
    <row r="214" s="51" customFormat="1" ht="19.5" hidden="1" customHeight="1" spans="1:24">
      <c r="A214" s="100"/>
      <c r="B214" s="96" t="s">
        <v>438</v>
      </c>
      <c r="C214" s="97" t="s">
        <v>428</v>
      </c>
      <c r="D214" s="136">
        <v>10</v>
      </c>
      <c r="E214" s="115"/>
      <c r="F214" s="136">
        <v>10</v>
      </c>
      <c r="G214" s="100" t="s">
        <v>441</v>
      </c>
      <c r="H214" s="100" t="s">
        <v>82</v>
      </c>
      <c r="I214" s="100"/>
      <c r="J214" s="100"/>
      <c r="K214" s="117"/>
      <c r="L214" s="115"/>
      <c r="M214" s="100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</row>
    <row r="215" s="51" customFormat="1" ht="19.5" hidden="1" customHeight="1" spans="1:24">
      <c r="A215" s="100"/>
      <c r="B215" s="96" t="s">
        <v>438</v>
      </c>
      <c r="C215" s="97" t="s">
        <v>428</v>
      </c>
      <c r="D215" s="136">
        <v>10</v>
      </c>
      <c r="E215" s="115"/>
      <c r="F215" s="136">
        <v>10</v>
      </c>
      <c r="G215" s="100" t="s">
        <v>441</v>
      </c>
      <c r="H215" s="100" t="s">
        <v>82</v>
      </c>
      <c r="I215" s="100"/>
      <c r="J215" s="100"/>
      <c r="K215" s="117"/>
      <c r="L215" s="115"/>
      <c r="M215" s="100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</row>
    <row r="216" s="51" customFormat="1" ht="19.5" hidden="1" customHeight="1" spans="1:24">
      <c r="A216" s="100"/>
      <c r="B216" s="96" t="s">
        <v>438</v>
      </c>
      <c r="C216" s="97" t="s">
        <v>428</v>
      </c>
      <c r="D216" s="136">
        <v>7.98</v>
      </c>
      <c r="E216" s="115"/>
      <c r="F216" s="136">
        <v>7.98</v>
      </c>
      <c r="G216" s="100" t="s">
        <v>338</v>
      </c>
      <c r="H216" s="100" t="s">
        <v>111</v>
      </c>
      <c r="I216" s="100"/>
      <c r="J216" s="100"/>
      <c r="K216" s="117"/>
      <c r="L216" s="115"/>
      <c r="M216" s="100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</row>
    <row r="217" s="51" customFormat="1" ht="19.5" hidden="1" customHeight="1" spans="1:24">
      <c r="A217" s="100"/>
      <c r="B217" s="96" t="s">
        <v>438</v>
      </c>
      <c r="C217" s="97" t="s">
        <v>428</v>
      </c>
      <c r="D217" s="136">
        <v>11.1</v>
      </c>
      <c r="E217" s="115"/>
      <c r="F217" s="136">
        <v>11.1</v>
      </c>
      <c r="G217" s="100" t="s">
        <v>203</v>
      </c>
      <c r="H217" s="100" t="s">
        <v>111</v>
      </c>
      <c r="I217" s="100"/>
      <c r="J217" s="100"/>
      <c r="K217" s="117"/>
      <c r="L217" s="115"/>
      <c r="M217" s="100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</row>
    <row r="218" ht="19.05" hidden="1" customHeight="1" spans="1:24">
      <c r="A218" s="89" t="s">
        <v>195</v>
      </c>
      <c r="B218" s="90" t="s">
        <v>442</v>
      </c>
      <c r="C218" s="85"/>
      <c r="D218" s="87"/>
      <c r="E218" s="87"/>
      <c r="F218" s="87"/>
      <c r="G218" s="94"/>
      <c r="H218" s="88"/>
      <c r="I218" s="85"/>
      <c r="J218" s="94"/>
      <c r="K218" s="112"/>
      <c r="L218" s="94"/>
      <c r="M218" s="113"/>
      <c r="N218" s="113"/>
      <c r="O218" s="94"/>
      <c r="P218" s="113"/>
      <c r="Q218" s="113"/>
      <c r="R218" s="113"/>
      <c r="S218" s="113"/>
      <c r="T218" s="113"/>
      <c r="U218" s="113"/>
      <c r="V218" s="113"/>
      <c r="W218" s="113"/>
      <c r="X218" s="113"/>
    </row>
    <row r="219" ht="29.4" hidden="1" customHeight="1" spans="1:24">
      <c r="A219" s="85">
        <v>122</v>
      </c>
      <c r="B219" s="86" t="s">
        <v>443</v>
      </c>
      <c r="C219" s="85" t="s">
        <v>89</v>
      </c>
      <c r="D219" s="87">
        <f>F219</f>
        <v>3.62</v>
      </c>
      <c r="E219" s="87"/>
      <c r="F219" s="87">
        <v>3.62</v>
      </c>
      <c r="G219" s="94" t="s">
        <v>55</v>
      </c>
      <c r="H219" s="94" t="s">
        <v>79</v>
      </c>
      <c r="I219" s="85"/>
      <c r="J219" s="94"/>
      <c r="K219" s="112" t="s">
        <v>83</v>
      </c>
      <c r="L219" s="94" t="s">
        <v>112</v>
      </c>
      <c r="M219" s="113"/>
      <c r="N219" s="113"/>
      <c r="O219" s="94"/>
      <c r="P219" s="113"/>
      <c r="Q219" s="113"/>
      <c r="R219" s="113"/>
      <c r="S219" s="113"/>
      <c r="T219" s="113"/>
      <c r="U219" s="113"/>
      <c r="V219" s="113"/>
      <c r="W219" s="113"/>
      <c r="X219" s="113"/>
    </row>
    <row r="220" ht="30" hidden="1" customHeight="1" spans="1:24">
      <c r="A220" s="85">
        <v>123</v>
      </c>
      <c r="B220" s="86" t="s">
        <v>444</v>
      </c>
      <c r="C220" s="85" t="s">
        <v>89</v>
      </c>
      <c r="D220" s="87">
        <v>14.37</v>
      </c>
      <c r="E220" s="87"/>
      <c r="F220" s="87">
        <v>14.37</v>
      </c>
      <c r="G220" s="94" t="s">
        <v>445</v>
      </c>
      <c r="H220" s="94" t="s">
        <v>79</v>
      </c>
      <c r="I220" s="85"/>
      <c r="J220" s="94"/>
      <c r="K220" s="112" t="s">
        <v>83</v>
      </c>
      <c r="L220" s="94" t="s">
        <v>112</v>
      </c>
      <c r="M220" s="113"/>
      <c r="N220" s="113"/>
      <c r="O220" s="94"/>
      <c r="P220" s="113"/>
      <c r="Q220" s="113"/>
      <c r="R220" s="113"/>
      <c r="S220" s="113"/>
      <c r="T220" s="113"/>
      <c r="U220" s="113"/>
      <c r="V220" s="113"/>
      <c r="W220" s="113"/>
      <c r="X220" s="113"/>
    </row>
    <row r="221" ht="30" hidden="1" customHeight="1" spans="1:24">
      <c r="A221" s="85">
        <v>124</v>
      </c>
      <c r="B221" s="86" t="s">
        <v>446</v>
      </c>
      <c r="C221" s="85" t="s">
        <v>89</v>
      </c>
      <c r="D221" s="87">
        <v>17.03</v>
      </c>
      <c r="E221" s="87"/>
      <c r="F221" s="87">
        <v>17.03</v>
      </c>
      <c r="G221" s="94" t="s">
        <v>447</v>
      </c>
      <c r="H221" s="88" t="s">
        <v>111</v>
      </c>
      <c r="I221" s="85"/>
      <c r="J221" s="94"/>
      <c r="K221" s="112" t="s">
        <v>83</v>
      </c>
      <c r="L221" s="94" t="s">
        <v>112</v>
      </c>
      <c r="M221" s="113"/>
      <c r="N221" s="113"/>
      <c r="O221" s="94"/>
      <c r="P221" s="113"/>
      <c r="Q221" s="113"/>
      <c r="R221" s="113"/>
      <c r="S221" s="113"/>
      <c r="T221" s="113"/>
      <c r="U221" s="113"/>
      <c r="V221" s="113"/>
      <c r="W221" s="113"/>
      <c r="X221" s="113"/>
    </row>
    <row r="222" ht="30" hidden="1" customHeight="1" spans="1:24">
      <c r="A222" s="85">
        <v>125</v>
      </c>
      <c r="B222" s="86" t="s">
        <v>448</v>
      </c>
      <c r="C222" s="85" t="s">
        <v>89</v>
      </c>
      <c r="D222" s="87">
        <v>4.28</v>
      </c>
      <c r="E222" s="87"/>
      <c r="F222" s="87">
        <v>4.28</v>
      </c>
      <c r="G222" s="94" t="s">
        <v>449</v>
      </c>
      <c r="H222" s="94" t="s">
        <v>117</v>
      </c>
      <c r="I222" s="85"/>
      <c r="J222" s="94"/>
      <c r="K222" s="112" t="s">
        <v>83</v>
      </c>
      <c r="L222" s="94" t="s">
        <v>112</v>
      </c>
      <c r="M222" s="113"/>
      <c r="N222" s="113"/>
      <c r="O222" s="94"/>
      <c r="P222" s="113"/>
      <c r="Q222" s="113"/>
      <c r="R222" s="113"/>
      <c r="S222" s="113"/>
      <c r="T222" s="113"/>
      <c r="U222" s="113"/>
      <c r="V222" s="113"/>
      <c r="W222" s="113"/>
      <c r="X222" s="113"/>
    </row>
    <row r="223" ht="30" hidden="1" customHeight="1" spans="1:24">
      <c r="A223" s="85">
        <v>126</v>
      </c>
      <c r="B223" s="86" t="s">
        <v>450</v>
      </c>
      <c r="C223" s="85" t="s">
        <v>89</v>
      </c>
      <c r="D223" s="87">
        <v>14.02</v>
      </c>
      <c r="E223" s="87"/>
      <c r="F223" s="87">
        <v>14.02</v>
      </c>
      <c r="G223" s="94" t="s">
        <v>451</v>
      </c>
      <c r="H223" s="88" t="s">
        <v>82</v>
      </c>
      <c r="I223" s="85"/>
      <c r="J223" s="94"/>
      <c r="K223" s="112" t="s">
        <v>83</v>
      </c>
      <c r="L223" s="94" t="s">
        <v>112</v>
      </c>
      <c r="M223" s="113"/>
      <c r="N223" s="113"/>
      <c r="O223" s="94"/>
      <c r="P223" s="113"/>
      <c r="Q223" s="113"/>
      <c r="R223" s="113"/>
      <c r="S223" s="113"/>
      <c r="T223" s="113"/>
      <c r="U223" s="113"/>
      <c r="V223" s="113"/>
      <c r="W223" s="113"/>
      <c r="X223" s="113"/>
    </row>
    <row r="224" ht="19.05" customHeight="1" spans="1:24">
      <c r="A224" s="89" t="s">
        <v>195</v>
      </c>
      <c r="B224" s="90" t="s">
        <v>130</v>
      </c>
      <c r="C224" s="85"/>
      <c r="D224" s="87"/>
      <c r="E224" s="87"/>
      <c r="F224" s="87"/>
      <c r="G224" s="94"/>
      <c r="H224" s="94"/>
      <c r="I224" s="85"/>
      <c r="J224" s="94"/>
      <c r="K224" s="112"/>
      <c r="L224" s="94"/>
      <c r="M224" s="113"/>
      <c r="N224" s="113"/>
      <c r="O224" s="94"/>
      <c r="P224" s="113"/>
      <c r="Q224" s="113"/>
      <c r="R224" s="113"/>
      <c r="S224" s="113"/>
      <c r="T224" s="113"/>
      <c r="U224" s="113"/>
      <c r="V224" s="113"/>
      <c r="W224" s="113"/>
      <c r="X224" s="113"/>
    </row>
    <row r="225" ht="30" hidden="1" customHeight="1" spans="1:24">
      <c r="A225" s="85">
        <v>127</v>
      </c>
      <c r="B225" s="86" t="s">
        <v>452</v>
      </c>
      <c r="C225" s="85" t="s">
        <v>131</v>
      </c>
      <c r="D225" s="87">
        <f>E225+F225</f>
        <v>13.15</v>
      </c>
      <c r="E225" s="87"/>
      <c r="F225" s="87">
        <f>12.47+0.68</f>
        <v>13.15</v>
      </c>
      <c r="G225" s="94" t="s">
        <v>453</v>
      </c>
      <c r="H225" s="88" t="s">
        <v>76</v>
      </c>
      <c r="I225" s="85"/>
      <c r="J225" s="94"/>
      <c r="K225" s="112" t="s">
        <v>83</v>
      </c>
      <c r="L225" s="94" t="s">
        <v>112</v>
      </c>
      <c r="M225" s="113"/>
      <c r="N225" s="113"/>
      <c r="O225" s="94"/>
      <c r="P225" s="113"/>
      <c r="Q225" s="113"/>
      <c r="R225" s="113"/>
      <c r="S225" s="113"/>
      <c r="T225" s="113"/>
      <c r="U225" s="113"/>
      <c r="V225" s="113"/>
      <c r="W225" s="113"/>
      <c r="X225" s="113"/>
    </row>
    <row r="226" ht="30" hidden="1" customHeight="1" spans="1:24">
      <c r="A226" s="85">
        <v>128</v>
      </c>
      <c r="B226" s="86" t="s">
        <v>454</v>
      </c>
      <c r="C226" s="85" t="s">
        <v>131</v>
      </c>
      <c r="D226" s="87">
        <v>0.66</v>
      </c>
      <c r="E226" s="87"/>
      <c r="F226" s="87">
        <v>0.66</v>
      </c>
      <c r="G226" s="94" t="s">
        <v>190</v>
      </c>
      <c r="H226" s="88" t="s">
        <v>76</v>
      </c>
      <c r="I226" s="85">
        <v>31</v>
      </c>
      <c r="J226" s="94">
        <v>999</v>
      </c>
      <c r="K226" s="112" t="s">
        <v>83</v>
      </c>
      <c r="L226" s="94" t="s">
        <v>66</v>
      </c>
      <c r="M226" s="113"/>
      <c r="N226" s="113"/>
      <c r="O226" s="94"/>
      <c r="P226" s="113"/>
      <c r="Q226" s="113"/>
      <c r="R226" s="113"/>
      <c r="S226" s="113"/>
      <c r="T226" s="113"/>
      <c r="U226" s="113"/>
      <c r="V226" s="113"/>
      <c r="W226" s="113"/>
      <c r="X226" s="113"/>
    </row>
    <row r="227" ht="30" hidden="1" customHeight="1" spans="1:24">
      <c r="A227" s="85">
        <v>129</v>
      </c>
      <c r="B227" s="86" t="s">
        <v>455</v>
      </c>
      <c r="C227" s="85" t="s">
        <v>131</v>
      </c>
      <c r="D227" s="87">
        <v>9.8</v>
      </c>
      <c r="E227" s="87"/>
      <c r="F227" s="87">
        <v>9.8</v>
      </c>
      <c r="G227" s="94" t="s">
        <v>159</v>
      </c>
      <c r="H227" s="94" t="s">
        <v>73</v>
      </c>
      <c r="I227" s="85">
        <v>16</v>
      </c>
      <c r="J227" s="94"/>
      <c r="K227" s="112" t="s">
        <v>456</v>
      </c>
      <c r="L227" s="94" t="s">
        <v>66</v>
      </c>
      <c r="M227" s="113"/>
      <c r="N227" s="113"/>
      <c r="O227" s="94"/>
      <c r="P227" s="113"/>
      <c r="Q227" s="113"/>
      <c r="R227" s="113"/>
      <c r="S227" s="113"/>
      <c r="T227" s="113"/>
      <c r="U227" s="113"/>
      <c r="V227" s="113"/>
      <c r="W227" s="113"/>
      <c r="X227" s="113"/>
    </row>
    <row r="228" ht="84" hidden="1" spans="1:24">
      <c r="A228" s="85">
        <v>130</v>
      </c>
      <c r="B228" s="86" t="s">
        <v>457</v>
      </c>
      <c r="C228" s="85" t="s">
        <v>458</v>
      </c>
      <c r="D228" s="87">
        <v>75.44</v>
      </c>
      <c r="E228" s="87"/>
      <c r="F228" s="87">
        <v>75.44</v>
      </c>
      <c r="G228" s="94" t="s">
        <v>459</v>
      </c>
      <c r="H228" s="94" t="s">
        <v>105</v>
      </c>
      <c r="I228" s="94"/>
      <c r="J228" s="94"/>
      <c r="K228" s="112" t="s">
        <v>460</v>
      </c>
      <c r="L228" s="94" t="s">
        <v>66</v>
      </c>
      <c r="M228" s="113"/>
      <c r="N228" s="113"/>
      <c r="O228" s="94"/>
      <c r="P228" s="113"/>
      <c r="Q228" s="113"/>
      <c r="R228" s="113"/>
      <c r="S228" s="113"/>
      <c r="T228" s="113"/>
      <c r="U228" s="113"/>
      <c r="V228" s="113"/>
      <c r="W228" s="113"/>
      <c r="X228" s="113"/>
    </row>
    <row r="229" ht="30" hidden="1" customHeight="1" spans="1:24">
      <c r="A229" s="85">
        <v>131</v>
      </c>
      <c r="B229" s="86" t="s">
        <v>461</v>
      </c>
      <c r="C229" s="85" t="s">
        <v>131</v>
      </c>
      <c r="D229" s="87">
        <v>0.07</v>
      </c>
      <c r="E229" s="87"/>
      <c r="F229" s="87">
        <v>0.07</v>
      </c>
      <c r="G229" s="94" t="s">
        <v>270</v>
      </c>
      <c r="H229" s="88" t="s">
        <v>76</v>
      </c>
      <c r="I229" s="85"/>
      <c r="J229" s="94"/>
      <c r="K229" s="112" t="s">
        <v>462</v>
      </c>
      <c r="L229" s="94" t="s">
        <v>112</v>
      </c>
      <c r="M229" s="113"/>
      <c r="N229" s="113"/>
      <c r="O229" s="94"/>
      <c r="P229" s="113"/>
      <c r="Q229" s="113"/>
      <c r="R229" s="113"/>
      <c r="S229" s="113"/>
      <c r="T229" s="113"/>
      <c r="U229" s="113"/>
      <c r="V229" s="113"/>
      <c r="W229" s="113"/>
      <c r="X229" s="113"/>
    </row>
    <row r="230" ht="30" hidden="1" customHeight="1" spans="1:24">
      <c r="A230" s="85">
        <v>132</v>
      </c>
      <c r="B230" s="86" t="s">
        <v>463</v>
      </c>
      <c r="C230" s="85" t="s">
        <v>131</v>
      </c>
      <c r="D230" s="87">
        <v>42.58</v>
      </c>
      <c r="E230" s="87"/>
      <c r="F230" s="87">
        <v>42.58</v>
      </c>
      <c r="G230" s="88" t="s">
        <v>464</v>
      </c>
      <c r="H230" s="88" t="s">
        <v>56</v>
      </c>
      <c r="I230" s="85"/>
      <c r="J230" s="94"/>
      <c r="K230" s="112" t="s">
        <v>83</v>
      </c>
      <c r="L230" s="94" t="s">
        <v>112</v>
      </c>
      <c r="M230" s="113"/>
      <c r="N230" s="113"/>
      <c r="O230" s="94"/>
      <c r="P230" s="113"/>
      <c r="Q230" s="113"/>
      <c r="R230" s="113"/>
      <c r="S230" s="113"/>
      <c r="T230" s="113"/>
      <c r="U230" s="113"/>
      <c r="V230" s="113"/>
      <c r="W230" s="113"/>
      <c r="X230" s="113"/>
    </row>
    <row r="231" ht="30" hidden="1" customHeight="1" spans="1:24">
      <c r="A231" s="85">
        <v>133</v>
      </c>
      <c r="B231" s="86" t="s">
        <v>465</v>
      </c>
      <c r="C231" s="85" t="s">
        <v>131</v>
      </c>
      <c r="D231" s="87">
        <v>36.45</v>
      </c>
      <c r="E231" s="87"/>
      <c r="F231" s="87">
        <v>36.45</v>
      </c>
      <c r="G231" s="94" t="s">
        <v>466</v>
      </c>
      <c r="H231" s="94" t="s">
        <v>73</v>
      </c>
      <c r="I231" s="85"/>
      <c r="J231" s="94"/>
      <c r="K231" s="112" t="s">
        <v>83</v>
      </c>
      <c r="L231" s="94" t="s">
        <v>112</v>
      </c>
      <c r="M231" s="113"/>
      <c r="N231" s="113"/>
      <c r="O231" s="94"/>
      <c r="P231" s="113"/>
      <c r="Q231" s="113"/>
      <c r="R231" s="113"/>
      <c r="S231" s="113"/>
      <c r="T231" s="113"/>
      <c r="U231" s="113"/>
      <c r="V231" s="113"/>
      <c r="W231" s="113"/>
      <c r="X231" s="113"/>
    </row>
    <row r="232" ht="39.9" customHeight="1" spans="1:24">
      <c r="A232" s="85">
        <v>134</v>
      </c>
      <c r="B232" s="86" t="s">
        <v>467</v>
      </c>
      <c r="C232" s="85" t="s">
        <v>131</v>
      </c>
      <c r="D232" s="87">
        <v>34.97</v>
      </c>
      <c r="E232" s="87"/>
      <c r="F232" s="87">
        <v>34.97</v>
      </c>
      <c r="G232" s="94" t="s">
        <v>468</v>
      </c>
      <c r="H232" s="128" t="s">
        <v>168</v>
      </c>
      <c r="I232" s="85"/>
      <c r="J232" s="94"/>
      <c r="K232" s="112" t="s">
        <v>83</v>
      </c>
      <c r="L232" s="94" t="s">
        <v>112</v>
      </c>
      <c r="M232" s="113"/>
      <c r="N232" s="113"/>
      <c r="O232" s="94"/>
      <c r="P232" s="113"/>
      <c r="Q232" s="113"/>
      <c r="R232" s="113"/>
      <c r="S232" s="113"/>
      <c r="T232" s="113"/>
      <c r="U232" s="113"/>
      <c r="V232" s="113"/>
      <c r="W232" s="113"/>
      <c r="X232" s="113"/>
    </row>
    <row r="233" ht="40.2" hidden="1" customHeight="1" spans="1:24">
      <c r="A233" s="85">
        <v>135</v>
      </c>
      <c r="B233" s="86" t="s">
        <v>469</v>
      </c>
      <c r="C233" s="85" t="s">
        <v>131</v>
      </c>
      <c r="D233" s="87">
        <v>26.54</v>
      </c>
      <c r="E233" s="87"/>
      <c r="F233" s="87">
        <v>26.54</v>
      </c>
      <c r="G233" s="94" t="s">
        <v>470</v>
      </c>
      <c r="H233" s="88" t="s">
        <v>76</v>
      </c>
      <c r="I233" s="85"/>
      <c r="J233" s="94"/>
      <c r="K233" s="112" t="s">
        <v>83</v>
      </c>
      <c r="L233" s="94" t="s">
        <v>112</v>
      </c>
      <c r="M233" s="113"/>
      <c r="N233" s="113"/>
      <c r="O233" s="94"/>
      <c r="P233" s="113"/>
      <c r="Q233" s="113"/>
      <c r="R233" s="113"/>
      <c r="S233" s="113"/>
      <c r="T233" s="113"/>
      <c r="U233" s="113"/>
      <c r="V233" s="113"/>
      <c r="W233" s="113"/>
      <c r="X233" s="113"/>
    </row>
    <row r="234" ht="39.9" hidden="1" customHeight="1" spans="1:24">
      <c r="A234" s="85">
        <v>136</v>
      </c>
      <c r="B234" s="86" t="s">
        <v>471</v>
      </c>
      <c r="C234" s="85" t="s">
        <v>131</v>
      </c>
      <c r="D234" s="87">
        <v>43.3</v>
      </c>
      <c r="E234" s="87"/>
      <c r="F234" s="87">
        <v>43.3</v>
      </c>
      <c r="G234" s="94" t="s">
        <v>472</v>
      </c>
      <c r="H234" s="94" t="s">
        <v>70</v>
      </c>
      <c r="I234" s="85"/>
      <c r="J234" s="94"/>
      <c r="K234" s="112" t="s">
        <v>83</v>
      </c>
      <c r="L234" s="94" t="s">
        <v>112</v>
      </c>
      <c r="M234" s="113"/>
      <c r="N234" s="113"/>
      <c r="O234" s="94"/>
      <c r="P234" s="113"/>
      <c r="Q234" s="113"/>
      <c r="R234" s="113"/>
      <c r="S234" s="113"/>
      <c r="T234" s="113"/>
      <c r="U234" s="113"/>
      <c r="V234" s="113"/>
      <c r="W234" s="113"/>
      <c r="X234" s="113"/>
    </row>
    <row r="235" ht="30" hidden="1" customHeight="1" spans="1:24">
      <c r="A235" s="85">
        <v>137</v>
      </c>
      <c r="B235" s="86" t="s">
        <v>473</v>
      </c>
      <c r="C235" s="85" t="s">
        <v>131</v>
      </c>
      <c r="D235" s="87">
        <v>39.88</v>
      </c>
      <c r="E235" s="87"/>
      <c r="F235" s="87">
        <v>39.88</v>
      </c>
      <c r="G235" s="94" t="s">
        <v>474</v>
      </c>
      <c r="H235" s="94" t="s">
        <v>105</v>
      </c>
      <c r="I235" s="85"/>
      <c r="J235" s="94"/>
      <c r="K235" s="112" t="s">
        <v>83</v>
      </c>
      <c r="L235" s="94" t="s">
        <v>112</v>
      </c>
      <c r="M235" s="113"/>
      <c r="N235" s="113"/>
      <c r="O235" s="94"/>
      <c r="P235" s="113"/>
      <c r="Q235" s="113"/>
      <c r="R235" s="113"/>
      <c r="S235" s="113"/>
      <c r="T235" s="113"/>
      <c r="U235" s="113"/>
      <c r="V235" s="113"/>
      <c r="W235" s="113"/>
      <c r="X235" s="113"/>
    </row>
    <row r="236" ht="25.05" customHeight="1" spans="1:24">
      <c r="A236" s="85">
        <v>138</v>
      </c>
      <c r="B236" s="86" t="s">
        <v>475</v>
      </c>
      <c r="C236" s="85" t="s">
        <v>131</v>
      </c>
      <c r="D236" s="87">
        <v>50</v>
      </c>
      <c r="E236" s="87"/>
      <c r="F236" s="87">
        <v>50</v>
      </c>
      <c r="G236" s="94" t="s">
        <v>476</v>
      </c>
      <c r="H236" s="94" t="s">
        <v>477</v>
      </c>
      <c r="I236" s="85"/>
      <c r="J236" s="94"/>
      <c r="K236" s="112" t="s">
        <v>462</v>
      </c>
      <c r="L236" s="94" t="s">
        <v>112</v>
      </c>
      <c r="M236" s="113"/>
      <c r="N236" s="113"/>
      <c r="O236" s="94"/>
      <c r="P236" s="116"/>
      <c r="Q236" s="116"/>
      <c r="R236" s="113"/>
      <c r="S236" s="113"/>
      <c r="T236" s="113"/>
      <c r="U236" s="113"/>
      <c r="V236" s="113"/>
      <c r="W236" s="113"/>
      <c r="X236" s="113"/>
    </row>
    <row r="237" s="51" customFormat="1" ht="29.55" hidden="1" customHeight="1" spans="1:24">
      <c r="A237" s="95"/>
      <c r="B237" s="96" t="s">
        <v>189</v>
      </c>
      <c r="C237" s="95" t="s">
        <v>131</v>
      </c>
      <c r="D237" s="98">
        <v>8</v>
      </c>
      <c r="E237" s="98"/>
      <c r="F237" s="98">
        <v>8</v>
      </c>
      <c r="G237" s="100" t="s">
        <v>478</v>
      </c>
      <c r="H237" s="100" t="s">
        <v>56</v>
      </c>
      <c r="I237" s="95"/>
      <c r="J237" s="100"/>
      <c r="K237" s="117"/>
      <c r="L237" s="100"/>
      <c r="M237" s="116"/>
      <c r="N237" s="116"/>
      <c r="O237" s="100"/>
      <c r="P237" s="116"/>
      <c r="Q237" s="116"/>
      <c r="R237" s="116"/>
      <c r="S237" s="116"/>
      <c r="T237" s="116"/>
      <c r="U237" s="116"/>
      <c r="V237" s="116"/>
      <c r="W237" s="116"/>
      <c r="X237" s="116"/>
    </row>
    <row r="238" s="51" customFormat="1" ht="29.55" hidden="1" customHeight="1" spans="1:24">
      <c r="A238" s="95"/>
      <c r="B238" s="96" t="s">
        <v>71</v>
      </c>
      <c r="C238" s="95" t="s">
        <v>131</v>
      </c>
      <c r="D238" s="98">
        <v>8.5</v>
      </c>
      <c r="E238" s="98"/>
      <c r="F238" s="98">
        <v>8.5</v>
      </c>
      <c r="G238" s="100" t="s">
        <v>479</v>
      </c>
      <c r="H238" s="100" t="s">
        <v>73</v>
      </c>
      <c r="I238" s="95"/>
      <c r="J238" s="100"/>
      <c r="K238" s="117"/>
      <c r="L238" s="100"/>
      <c r="M238" s="116"/>
      <c r="N238" s="116"/>
      <c r="O238" s="100"/>
      <c r="P238" s="116"/>
      <c r="Q238" s="116"/>
      <c r="R238" s="116"/>
      <c r="S238" s="116"/>
      <c r="T238" s="116"/>
      <c r="U238" s="116"/>
      <c r="V238" s="116"/>
      <c r="W238" s="116"/>
      <c r="X238" s="116"/>
    </row>
    <row r="239" s="51" customFormat="1" ht="25.05" customHeight="1" spans="1:24">
      <c r="A239" s="95"/>
      <c r="B239" s="96" t="s">
        <v>166</v>
      </c>
      <c r="C239" s="95" t="s">
        <v>131</v>
      </c>
      <c r="D239" s="98">
        <v>8.5</v>
      </c>
      <c r="E239" s="98"/>
      <c r="F239" s="98">
        <v>8.5</v>
      </c>
      <c r="G239" s="100" t="s">
        <v>480</v>
      </c>
      <c r="H239" s="100" t="s">
        <v>168</v>
      </c>
      <c r="I239" s="95"/>
      <c r="J239" s="100"/>
      <c r="K239" s="117"/>
      <c r="L239" s="100"/>
      <c r="M239" s="116"/>
      <c r="N239" s="116"/>
      <c r="O239" s="100"/>
      <c r="P239" s="116"/>
      <c r="Q239" s="116"/>
      <c r="R239" s="116"/>
      <c r="S239" s="116"/>
      <c r="T239" s="116"/>
      <c r="U239" s="116"/>
      <c r="V239" s="116"/>
      <c r="W239" s="116"/>
      <c r="X239" s="116"/>
    </row>
    <row r="240" s="51" customFormat="1" ht="29.55" hidden="1" customHeight="1" spans="1:24">
      <c r="A240" s="95"/>
      <c r="B240" s="96" t="s">
        <v>74</v>
      </c>
      <c r="C240" s="95" t="s">
        <v>131</v>
      </c>
      <c r="D240" s="98">
        <v>8.5</v>
      </c>
      <c r="E240" s="98"/>
      <c r="F240" s="98">
        <v>8.5</v>
      </c>
      <c r="G240" s="100" t="s">
        <v>481</v>
      </c>
      <c r="H240" s="100" t="s">
        <v>76</v>
      </c>
      <c r="I240" s="95"/>
      <c r="J240" s="100"/>
      <c r="K240" s="117"/>
      <c r="L240" s="100"/>
      <c r="M240" s="116"/>
      <c r="N240" s="116"/>
      <c r="O240" s="100"/>
      <c r="P240" s="116"/>
      <c r="Q240" s="116"/>
      <c r="R240" s="116"/>
      <c r="S240" s="116"/>
      <c r="T240" s="116"/>
      <c r="U240" s="116"/>
      <c r="V240" s="116"/>
      <c r="W240" s="116"/>
      <c r="X240" s="116"/>
    </row>
    <row r="241" s="51" customFormat="1" ht="29.55" hidden="1" customHeight="1" spans="1:24">
      <c r="A241" s="95"/>
      <c r="B241" s="96" t="s">
        <v>68</v>
      </c>
      <c r="C241" s="95" t="s">
        <v>131</v>
      </c>
      <c r="D241" s="98">
        <v>8.5</v>
      </c>
      <c r="E241" s="98"/>
      <c r="F241" s="98">
        <v>8.5</v>
      </c>
      <c r="G241" s="100" t="s">
        <v>482</v>
      </c>
      <c r="H241" s="100" t="s">
        <v>70</v>
      </c>
      <c r="I241" s="95"/>
      <c r="J241" s="100"/>
      <c r="K241" s="117"/>
      <c r="L241" s="100"/>
      <c r="M241" s="116"/>
      <c r="N241" s="116"/>
      <c r="O241" s="100"/>
      <c r="P241" s="116"/>
      <c r="Q241" s="116"/>
      <c r="R241" s="116"/>
      <c r="S241" s="116"/>
      <c r="T241" s="116"/>
      <c r="U241" s="116"/>
      <c r="V241" s="116"/>
      <c r="W241" s="116"/>
      <c r="X241" s="116"/>
    </row>
    <row r="242" s="51" customFormat="1" ht="29.55" hidden="1" customHeight="1" spans="1:24">
      <c r="A242" s="95"/>
      <c r="B242" s="96" t="s">
        <v>103</v>
      </c>
      <c r="C242" s="95" t="s">
        <v>131</v>
      </c>
      <c r="D242" s="98">
        <v>8</v>
      </c>
      <c r="E242" s="98"/>
      <c r="F242" s="98">
        <v>8</v>
      </c>
      <c r="G242" s="100" t="s">
        <v>483</v>
      </c>
      <c r="H242" s="100" t="s">
        <v>105</v>
      </c>
      <c r="I242" s="95"/>
      <c r="J242" s="100"/>
      <c r="K242" s="117"/>
      <c r="L242" s="100"/>
      <c r="M242" s="116"/>
      <c r="N242" s="116"/>
      <c r="O242" s="100"/>
      <c r="P242" s="113"/>
      <c r="Q242" s="113"/>
      <c r="R242" s="116"/>
      <c r="S242" s="116"/>
      <c r="T242" s="116"/>
      <c r="U242" s="116"/>
      <c r="V242" s="116"/>
      <c r="W242" s="116"/>
      <c r="X242" s="116"/>
    </row>
    <row r="243" ht="19.05" hidden="1" customHeight="1" spans="1:24">
      <c r="A243" s="89" t="s">
        <v>195</v>
      </c>
      <c r="B243" s="90" t="s">
        <v>484</v>
      </c>
      <c r="C243" s="85"/>
      <c r="D243" s="87"/>
      <c r="E243" s="87"/>
      <c r="F243" s="87"/>
      <c r="G243" s="88"/>
      <c r="H243" s="88"/>
      <c r="I243" s="85"/>
      <c r="J243" s="94"/>
      <c r="K243" s="112"/>
      <c r="L243" s="94"/>
      <c r="M243" s="113"/>
      <c r="N243" s="113"/>
      <c r="O243" s="94"/>
      <c r="P243" s="113"/>
      <c r="Q243" s="113"/>
      <c r="R243" s="113"/>
      <c r="S243" s="113"/>
      <c r="T243" s="113"/>
      <c r="U243" s="113"/>
      <c r="V243" s="113"/>
      <c r="W243" s="113"/>
      <c r="X243" s="113"/>
    </row>
    <row r="244" ht="30" hidden="1" customHeight="1" spans="1:24">
      <c r="A244" s="85">
        <v>139</v>
      </c>
      <c r="B244" s="86" t="s">
        <v>485</v>
      </c>
      <c r="C244" s="85" t="s">
        <v>486</v>
      </c>
      <c r="D244" s="87">
        <f>E244+F244</f>
        <v>3</v>
      </c>
      <c r="E244" s="87"/>
      <c r="F244" s="127">
        <v>3</v>
      </c>
      <c r="G244" s="128" t="s">
        <v>487</v>
      </c>
      <c r="H244" s="88" t="s">
        <v>82</v>
      </c>
      <c r="I244" s="85">
        <v>20</v>
      </c>
      <c r="J244" s="94"/>
      <c r="K244" s="112" t="s">
        <v>83</v>
      </c>
      <c r="L244" s="94" t="s">
        <v>112</v>
      </c>
      <c r="M244" s="113"/>
      <c r="N244" s="113"/>
      <c r="O244" s="94"/>
      <c r="P244" s="113"/>
      <c r="Q244" s="113"/>
      <c r="R244" s="113"/>
      <c r="S244" s="113"/>
      <c r="T244" s="113"/>
      <c r="U244" s="113"/>
      <c r="V244" s="113"/>
      <c r="W244" s="113"/>
      <c r="X244" s="113"/>
    </row>
    <row r="245" ht="30" hidden="1" customHeight="1" spans="1:24">
      <c r="A245" s="85">
        <v>140</v>
      </c>
      <c r="B245" s="86" t="s">
        <v>488</v>
      </c>
      <c r="C245" s="85" t="s">
        <v>486</v>
      </c>
      <c r="D245" s="87">
        <f>E245+F245</f>
        <v>2.5</v>
      </c>
      <c r="E245" s="87"/>
      <c r="F245" s="87">
        <v>2.5</v>
      </c>
      <c r="G245" s="94" t="s">
        <v>159</v>
      </c>
      <c r="H245" s="94" t="s">
        <v>73</v>
      </c>
      <c r="I245" s="85"/>
      <c r="J245" s="94"/>
      <c r="K245" s="112" t="s">
        <v>83</v>
      </c>
      <c r="L245" s="94" t="s">
        <v>112</v>
      </c>
      <c r="M245" s="113">
        <v>2017</v>
      </c>
      <c r="N245" s="113"/>
      <c r="O245" s="94"/>
      <c r="P245" s="113"/>
      <c r="Q245" s="113"/>
      <c r="R245" s="113"/>
      <c r="S245" s="113"/>
      <c r="T245" s="113"/>
      <c r="U245" s="113"/>
      <c r="V245" s="113"/>
      <c r="W245" s="113"/>
      <c r="X245" s="113"/>
    </row>
    <row r="246" ht="36" hidden="1" spans="1:24">
      <c r="A246" s="85">
        <v>141</v>
      </c>
      <c r="B246" s="86" t="s">
        <v>489</v>
      </c>
      <c r="C246" s="85" t="s">
        <v>486</v>
      </c>
      <c r="D246" s="87">
        <v>0.96</v>
      </c>
      <c r="E246" s="87"/>
      <c r="F246" s="87">
        <v>0.96</v>
      </c>
      <c r="G246" s="94" t="s">
        <v>190</v>
      </c>
      <c r="H246" s="94" t="s">
        <v>297</v>
      </c>
      <c r="I246" s="85">
        <v>24</v>
      </c>
      <c r="J246" s="94">
        <v>255</v>
      </c>
      <c r="K246" s="112" t="s">
        <v>490</v>
      </c>
      <c r="L246" s="94" t="s">
        <v>66</v>
      </c>
      <c r="M246" s="113"/>
      <c r="N246" s="113"/>
      <c r="O246" s="94"/>
      <c r="P246" s="113"/>
      <c r="Q246" s="113"/>
      <c r="R246" s="113"/>
      <c r="S246" s="113"/>
      <c r="T246" s="113"/>
      <c r="U246" s="113"/>
      <c r="V246" s="113"/>
      <c r="W246" s="113"/>
      <c r="X246" s="113"/>
    </row>
    <row r="247" ht="36" hidden="1" spans="1:24">
      <c r="A247" s="85">
        <v>142</v>
      </c>
      <c r="B247" s="86" t="s">
        <v>491</v>
      </c>
      <c r="C247" s="85" t="s">
        <v>492</v>
      </c>
      <c r="D247" s="87">
        <v>1.53</v>
      </c>
      <c r="E247" s="87"/>
      <c r="F247" s="87">
        <v>1.53</v>
      </c>
      <c r="G247" s="94" t="s">
        <v>190</v>
      </c>
      <c r="H247" s="94" t="s">
        <v>297</v>
      </c>
      <c r="I247" s="85">
        <v>23</v>
      </c>
      <c r="J247" s="94" t="s">
        <v>493</v>
      </c>
      <c r="K247" s="112" t="s">
        <v>211</v>
      </c>
      <c r="L247" s="94" t="s">
        <v>66</v>
      </c>
      <c r="M247" s="113"/>
      <c r="N247" s="113"/>
      <c r="O247" s="94"/>
      <c r="P247" s="113"/>
      <c r="Q247" s="113"/>
      <c r="R247" s="113"/>
      <c r="S247" s="113"/>
      <c r="T247" s="113"/>
      <c r="U247" s="113"/>
      <c r="V247" s="113"/>
      <c r="W247" s="113"/>
      <c r="X247" s="113"/>
    </row>
    <row r="248" ht="30" hidden="1" customHeight="1" spans="1:24">
      <c r="A248" s="85">
        <v>143</v>
      </c>
      <c r="B248" s="86" t="s">
        <v>494</v>
      </c>
      <c r="C248" s="85" t="s">
        <v>486</v>
      </c>
      <c r="D248" s="87">
        <v>2.74</v>
      </c>
      <c r="E248" s="87"/>
      <c r="F248" s="87">
        <v>2.74</v>
      </c>
      <c r="G248" s="94" t="s">
        <v>159</v>
      </c>
      <c r="H248" s="94" t="s">
        <v>111</v>
      </c>
      <c r="I248" s="85" t="s">
        <v>495</v>
      </c>
      <c r="J248" s="94" t="s">
        <v>496</v>
      </c>
      <c r="K248" s="112" t="s">
        <v>497</v>
      </c>
      <c r="L248" s="94" t="s">
        <v>66</v>
      </c>
      <c r="M248" s="113"/>
      <c r="N248" s="113"/>
      <c r="O248" s="94"/>
      <c r="P248" s="113"/>
      <c r="Q248" s="113"/>
      <c r="R248" s="113"/>
      <c r="S248" s="113"/>
      <c r="T248" s="113"/>
      <c r="U248" s="113"/>
      <c r="V248" s="113"/>
      <c r="W248" s="113"/>
      <c r="X248" s="113"/>
    </row>
    <row r="249" ht="19.5" hidden="1" customHeight="1" spans="1:24">
      <c r="A249" s="85">
        <v>144</v>
      </c>
      <c r="B249" s="103" t="s">
        <v>498</v>
      </c>
      <c r="C249" s="85" t="s">
        <v>486</v>
      </c>
      <c r="D249" s="87">
        <v>5.68</v>
      </c>
      <c r="E249" s="87"/>
      <c r="F249" s="87">
        <v>5.68</v>
      </c>
      <c r="G249" s="88" t="s">
        <v>55</v>
      </c>
      <c r="H249" s="88" t="s">
        <v>297</v>
      </c>
      <c r="I249" s="85" t="s">
        <v>499</v>
      </c>
      <c r="J249" s="94"/>
      <c r="K249" s="112" t="s">
        <v>408</v>
      </c>
      <c r="L249" s="94"/>
      <c r="M249" s="94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</row>
    <row r="250" ht="19.05" customHeight="1" spans="1:24">
      <c r="A250" s="89" t="s">
        <v>195</v>
      </c>
      <c r="B250" s="90" t="s">
        <v>500</v>
      </c>
      <c r="C250" s="85"/>
      <c r="D250" s="87"/>
      <c r="E250" s="87"/>
      <c r="F250" s="87"/>
      <c r="G250" s="94"/>
      <c r="H250" s="94"/>
      <c r="I250" s="85"/>
      <c r="J250" s="94"/>
      <c r="K250" s="94"/>
      <c r="L250" s="94"/>
      <c r="M250" s="113"/>
      <c r="N250" s="113"/>
      <c r="O250" s="94"/>
      <c r="P250" s="113"/>
      <c r="Q250" s="113"/>
      <c r="R250" s="113"/>
      <c r="S250" s="113"/>
      <c r="T250" s="113"/>
      <c r="U250" s="113"/>
      <c r="V250" s="113"/>
      <c r="W250" s="113"/>
      <c r="X250" s="113"/>
    </row>
    <row r="251" ht="19.05" customHeight="1" spans="1:24">
      <c r="A251" s="85">
        <v>145</v>
      </c>
      <c r="B251" s="86" t="s">
        <v>501</v>
      </c>
      <c r="C251" s="85" t="s">
        <v>190</v>
      </c>
      <c r="D251" s="98">
        <f>+SUM(D252:D260)</f>
        <v>48</v>
      </c>
      <c r="E251" s="87"/>
      <c r="F251" s="98">
        <f>+SUM(F252:F260)</f>
        <v>48</v>
      </c>
      <c r="G251" s="100" t="s">
        <v>502</v>
      </c>
      <c r="H251" s="94" t="s">
        <v>355</v>
      </c>
      <c r="I251" s="85"/>
      <c r="J251" s="94"/>
      <c r="K251" s="112" t="s">
        <v>176</v>
      </c>
      <c r="L251" s="94" t="s">
        <v>58</v>
      </c>
      <c r="M251" s="113"/>
      <c r="N251" s="113"/>
      <c r="O251" s="94"/>
      <c r="P251" s="116"/>
      <c r="Q251" s="116"/>
      <c r="R251" s="113"/>
      <c r="S251" s="113"/>
      <c r="T251" s="113"/>
      <c r="U251" s="113"/>
      <c r="V251" s="113"/>
      <c r="W251" s="113"/>
      <c r="X251" s="113"/>
    </row>
    <row r="252" s="51" customFormat="1" ht="20.1" hidden="1" customHeight="1" spans="1:24">
      <c r="A252" s="95"/>
      <c r="B252" s="96" t="s">
        <v>501</v>
      </c>
      <c r="C252" s="95" t="s">
        <v>190</v>
      </c>
      <c r="D252" s="98">
        <v>4</v>
      </c>
      <c r="E252" s="98"/>
      <c r="F252" s="98">
        <v>4</v>
      </c>
      <c r="G252" s="100" t="s">
        <v>503</v>
      </c>
      <c r="H252" s="137" t="s">
        <v>105</v>
      </c>
      <c r="I252" s="95"/>
      <c r="J252" s="100"/>
      <c r="K252" s="100"/>
      <c r="L252" s="100"/>
      <c r="M252" s="116"/>
      <c r="N252" s="116"/>
      <c r="O252" s="100"/>
      <c r="P252" s="116"/>
      <c r="Q252" s="116"/>
      <c r="R252" s="116"/>
      <c r="S252" s="116"/>
      <c r="T252" s="116"/>
      <c r="U252" s="116"/>
      <c r="V252" s="116"/>
      <c r="W252" s="116"/>
      <c r="X252" s="116"/>
    </row>
    <row r="253" s="51" customFormat="1" ht="20.1" hidden="1" customHeight="1" spans="1:24">
      <c r="A253" s="95"/>
      <c r="B253" s="96" t="s">
        <v>501</v>
      </c>
      <c r="C253" s="95" t="s">
        <v>190</v>
      </c>
      <c r="D253" s="98">
        <v>8</v>
      </c>
      <c r="E253" s="98"/>
      <c r="F253" s="98">
        <v>8</v>
      </c>
      <c r="G253" s="100" t="s">
        <v>159</v>
      </c>
      <c r="H253" s="137" t="s">
        <v>76</v>
      </c>
      <c r="I253" s="95"/>
      <c r="J253" s="100"/>
      <c r="K253" s="100"/>
      <c r="L253" s="100"/>
      <c r="M253" s="116"/>
      <c r="N253" s="116"/>
      <c r="O253" s="100"/>
      <c r="P253" s="116"/>
      <c r="Q253" s="116"/>
      <c r="R253" s="116"/>
      <c r="S253" s="116"/>
      <c r="T253" s="116"/>
      <c r="U253" s="116"/>
      <c r="V253" s="116"/>
      <c r="W253" s="116"/>
      <c r="X253" s="116"/>
    </row>
    <row r="254" s="51" customFormat="1" ht="19.05" customHeight="1" spans="1:24">
      <c r="A254" s="95"/>
      <c r="B254" s="96" t="s">
        <v>501</v>
      </c>
      <c r="C254" s="95" t="s">
        <v>190</v>
      </c>
      <c r="D254" s="98">
        <v>6</v>
      </c>
      <c r="E254" s="98"/>
      <c r="F254" s="98">
        <v>6</v>
      </c>
      <c r="G254" s="100" t="s">
        <v>504</v>
      </c>
      <c r="H254" s="137" t="s">
        <v>168</v>
      </c>
      <c r="I254" s="95"/>
      <c r="J254" s="100"/>
      <c r="K254" s="100"/>
      <c r="L254" s="100"/>
      <c r="M254" s="116"/>
      <c r="N254" s="116"/>
      <c r="O254" s="100"/>
      <c r="P254" s="116"/>
      <c r="Q254" s="116"/>
      <c r="R254" s="116"/>
      <c r="S254" s="116"/>
      <c r="T254" s="116"/>
      <c r="U254" s="116"/>
      <c r="V254" s="116"/>
      <c r="W254" s="116"/>
      <c r="X254" s="116"/>
    </row>
    <row r="255" s="51" customFormat="1" ht="20.1" hidden="1" customHeight="1" spans="1:24">
      <c r="A255" s="95"/>
      <c r="B255" s="96" t="s">
        <v>501</v>
      </c>
      <c r="C255" s="95" t="s">
        <v>190</v>
      </c>
      <c r="D255" s="98">
        <v>4</v>
      </c>
      <c r="E255" s="98"/>
      <c r="F255" s="98">
        <v>4</v>
      </c>
      <c r="G255" s="100" t="s">
        <v>505</v>
      </c>
      <c r="H255" s="137" t="s">
        <v>70</v>
      </c>
      <c r="I255" s="95"/>
      <c r="J255" s="100"/>
      <c r="K255" s="100"/>
      <c r="L255" s="100"/>
      <c r="M255" s="116"/>
      <c r="N255" s="116"/>
      <c r="O255" s="100"/>
      <c r="P255" s="116"/>
      <c r="Q255" s="116"/>
      <c r="R255" s="116"/>
      <c r="S255" s="116"/>
      <c r="T255" s="116"/>
      <c r="U255" s="116"/>
      <c r="V255" s="116"/>
      <c r="W255" s="116"/>
      <c r="X255" s="116"/>
    </row>
    <row r="256" s="51" customFormat="1" ht="20.1" hidden="1" customHeight="1" spans="1:24">
      <c r="A256" s="95"/>
      <c r="B256" s="96" t="s">
        <v>501</v>
      </c>
      <c r="C256" s="95" t="s">
        <v>190</v>
      </c>
      <c r="D256" s="98">
        <v>8</v>
      </c>
      <c r="E256" s="98"/>
      <c r="F256" s="98">
        <v>8</v>
      </c>
      <c r="G256" s="100" t="s">
        <v>506</v>
      </c>
      <c r="H256" s="137" t="s">
        <v>73</v>
      </c>
      <c r="I256" s="95"/>
      <c r="J256" s="100"/>
      <c r="K256" s="100"/>
      <c r="L256" s="100"/>
      <c r="M256" s="116"/>
      <c r="N256" s="116"/>
      <c r="O256" s="100"/>
      <c r="P256" s="116"/>
      <c r="Q256" s="116"/>
      <c r="R256" s="116"/>
      <c r="S256" s="116"/>
      <c r="T256" s="116"/>
      <c r="U256" s="116"/>
      <c r="V256" s="116"/>
      <c r="W256" s="116"/>
      <c r="X256" s="116"/>
    </row>
    <row r="257" s="51" customFormat="1" ht="20.1" hidden="1" customHeight="1" spans="1:24">
      <c r="A257" s="95"/>
      <c r="B257" s="96" t="s">
        <v>501</v>
      </c>
      <c r="C257" s="95" t="s">
        <v>190</v>
      </c>
      <c r="D257" s="98">
        <v>8</v>
      </c>
      <c r="E257" s="98"/>
      <c r="F257" s="98">
        <v>8</v>
      </c>
      <c r="G257" s="100" t="s">
        <v>507</v>
      </c>
      <c r="H257" s="137" t="s">
        <v>82</v>
      </c>
      <c r="I257" s="95"/>
      <c r="J257" s="100"/>
      <c r="K257" s="100"/>
      <c r="L257" s="100"/>
      <c r="M257" s="116"/>
      <c r="N257" s="116"/>
      <c r="O257" s="100"/>
      <c r="P257" s="116"/>
      <c r="Q257" s="116"/>
      <c r="R257" s="116"/>
      <c r="S257" s="116"/>
      <c r="T257" s="116"/>
      <c r="U257" s="116"/>
      <c r="V257" s="116"/>
      <c r="W257" s="116"/>
      <c r="X257" s="116"/>
    </row>
    <row r="258" s="51" customFormat="1" ht="20.1" hidden="1" customHeight="1" spans="1:24">
      <c r="A258" s="95"/>
      <c r="B258" s="96" t="s">
        <v>501</v>
      </c>
      <c r="C258" s="95" t="s">
        <v>190</v>
      </c>
      <c r="D258" s="98">
        <v>4</v>
      </c>
      <c r="E258" s="98"/>
      <c r="F258" s="98">
        <v>4</v>
      </c>
      <c r="G258" s="100" t="s">
        <v>505</v>
      </c>
      <c r="H258" s="137" t="s">
        <v>297</v>
      </c>
      <c r="I258" s="95"/>
      <c r="J258" s="100"/>
      <c r="K258" s="100"/>
      <c r="L258" s="100"/>
      <c r="M258" s="116"/>
      <c r="N258" s="116"/>
      <c r="O258" s="100"/>
      <c r="P258" s="116"/>
      <c r="Q258" s="116"/>
      <c r="R258" s="116"/>
      <c r="S258" s="116"/>
      <c r="T258" s="116"/>
      <c r="U258" s="116"/>
      <c r="V258" s="116"/>
      <c r="W258" s="116"/>
      <c r="X258" s="116"/>
    </row>
    <row r="259" s="51" customFormat="1" ht="20.1" hidden="1" customHeight="1" spans="1:24">
      <c r="A259" s="95"/>
      <c r="B259" s="96" t="s">
        <v>501</v>
      </c>
      <c r="C259" s="95" t="s">
        <v>190</v>
      </c>
      <c r="D259" s="98">
        <v>2</v>
      </c>
      <c r="E259" s="98"/>
      <c r="F259" s="98">
        <v>2</v>
      </c>
      <c r="G259" s="100" t="s">
        <v>159</v>
      </c>
      <c r="H259" s="137" t="s">
        <v>111</v>
      </c>
      <c r="I259" s="95"/>
      <c r="J259" s="100"/>
      <c r="K259" s="100"/>
      <c r="L259" s="100"/>
      <c r="M259" s="116"/>
      <c r="N259" s="116"/>
      <c r="O259" s="100"/>
      <c r="P259" s="116"/>
      <c r="Q259" s="116"/>
      <c r="R259" s="116"/>
      <c r="S259" s="116"/>
      <c r="T259" s="116"/>
      <c r="U259" s="116"/>
      <c r="V259" s="116"/>
      <c r="W259" s="116"/>
      <c r="X259" s="116"/>
    </row>
    <row r="260" s="51" customFormat="1" ht="20.1" hidden="1" customHeight="1" spans="1:24">
      <c r="A260" s="95"/>
      <c r="B260" s="96" t="s">
        <v>501</v>
      </c>
      <c r="C260" s="95" t="s">
        <v>190</v>
      </c>
      <c r="D260" s="98">
        <v>4</v>
      </c>
      <c r="E260" s="98"/>
      <c r="F260" s="98">
        <v>4</v>
      </c>
      <c r="G260" s="100" t="s">
        <v>505</v>
      </c>
      <c r="H260" s="137" t="s">
        <v>117</v>
      </c>
      <c r="I260" s="95"/>
      <c r="J260" s="100"/>
      <c r="K260" s="100"/>
      <c r="L260" s="100"/>
      <c r="M260" s="116"/>
      <c r="N260" s="116"/>
      <c r="O260" s="100"/>
      <c r="P260" s="113"/>
      <c r="Q260" s="113"/>
      <c r="R260" s="116"/>
      <c r="S260" s="116"/>
      <c r="T260" s="116"/>
      <c r="U260" s="116"/>
      <c r="V260" s="116"/>
      <c r="W260" s="116"/>
      <c r="X260" s="116"/>
    </row>
    <row r="261" ht="19.05" customHeight="1" spans="1:24">
      <c r="A261" s="85">
        <v>146</v>
      </c>
      <c r="B261" s="86" t="s">
        <v>508</v>
      </c>
      <c r="C261" s="85" t="s">
        <v>55</v>
      </c>
      <c r="D261" s="87">
        <f>+SUM(D262:D271)</f>
        <v>86</v>
      </c>
      <c r="E261" s="87"/>
      <c r="F261" s="87">
        <f>+SUM(F262:F271)</f>
        <v>86</v>
      </c>
      <c r="G261" s="100" t="s">
        <v>509</v>
      </c>
      <c r="H261" s="94" t="s">
        <v>355</v>
      </c>
      <c r="I261" s="85"/>
      <c r="J261" s="94"/>
      <c r="K261" s="112" t="s">
        <v>176</v>
      </c>
      <c r="L261" s="94" t="s">
        <v>58</v>
      </c>
      <c r="M261" s="113"/>
      <c r="N261" s="113"/>
      <c r="O261" s="94"/>
      <c r="P261" s="116"/>
      <c r="Q261" s="116"/>
      <c r="R261" s="113"/>
      <c r="S261" s="113"/>
      <c r="T261" s="113"/>
      <c r="U261" s="113"/>
      <c r="V261" s="113"/>
      <c r="W261" s="113"/>
      <c r="X261" s="113"/>
    </row>
    <row r="262" s="51" customFormat="1" ht="20.1" hidden="1" customHeight="1" spans="1:24">
      <c r="A262" s="95"/>
      <c r="B262" s="96" t="s">
        <v>508</v>
      </c>
      <c r="C262" s="95" t="s">
        <v>55</v>
      </c>
      <c r="D262" s="98">
        <v>7</v>
      </c>
      <c r="E262" s="98"/>
      <c r="F262" s="98">
        <v>7</v>
      </c>
      <c r="G262" s="100" t="s">
        <v>159</v>
      </c>
      <c r="H262" s="137" t="s">
        <v>105</v>
      </c>
      <c r="I262" s="95"/>
      <c r="J262" s="100"/>
      <c r="K262" s="100"/>
      <c r="L262" s="100"/>
      <c r="M262" s="116"/>
      <c r="N262" s="116"/>
      <c r="O262" s="100"/>
      <c r="P262" s="116"/>
      <c r="Q262" s="116"/>
      <c r="R262" s="116"/>
      <c r="S262" s="116"/>
      <c r="T262" s="116"/>
      <c r="U262" s="116"/>
      <c r="V262" s="116"/>
      <c r="W262" s="116"/>
      <c r="X262" s="116"/>
    </row>
    <row r="263" s="51" customFormat="1" ht="20.1" hidden="1" customHeight="1" spans="1:24">
      <c r="A263" s="95"/>
      <c r="B263" s="96" t="s">
        <v>508</v>
      </c>
      <c r="C263" s="95" t="s">
        <v>55</v>
      </c>
      <c r="D263" s="98">
        <v>19</v>
      </c>
      <c r="E263" s="98"/>
      <c r="F263" s="98">
        <v>19</v>
      </c>
      <c r="G263" s="100" t="s">
        <v>510</v>
      </c>
      <c r="H263" s="137" t="s">
        <v>76</v>
      </c>
      <c r="I263" s="95"/>
      <c r="J263" s="100"/>
      <c r="K263" s="100"/>
      <c r="L263" s="100"/>
      <c r="M263" s="116"/>
      <c r="N263" s="116"/>
      <c r="O263" s="100"/>
      <c r="P263" s="116"/>
      <c r="Q263" s="116"/>
      <c r="R263" s="116"/>
      <c r="S263" s="116"/>
      <c r="T263" s="116"/>
      <c r="U263" s="116"/>
      <c r="V263" s="116"/>
      <c r="W263" s="116"/>
      <c r="X263" s="116"/>
    </row>
    <row r="264" s="51" customFormat="1" ht="19.05" customHeight="1" spans="1:24">
      <c r="A264" s="95"/>
      <c r="B264" s="96" t="s">
        <v>508</v>
      </c>
      <c r="C264" s="95" t="s">
        <v>55</v>
      </c>
      <c r="D264" s="98">
        <v>12</v>
      </c>
      <c r="E264" s="98"/>
      <c r="F264" s="98">
        <v>12</v>
      </c>
      <c r="G264" s="100" t="s">
        <v>511</v>
      </c>
      <c r="H264" s="137" t="s">
        <v>168</v>
      </c>
      <c r="I264" s="95"/>
      <c r="J264" s="100"/>
      <c r="K264" s="100"/>
      <c r="L264" s="100"/>
      <c r="M264" s="116"/>
      <c r="N264" s="116"/>
      <c r="O264" s="100"/>
      <c r="P264" s="116"/>
      <c r="Q264" s="116"/>
      <c r="R264" s="116"/>
      <c r="S264" s="116"/>
      <c r="T264" s="116"/>
      <c r="U264" s="116"/>
      <c r="V264" s="116"/>
      <c r="W264" s="116"/>
      <c r="X264" s="116"/>
    </row>
    <row r="265" s="51" customFormat="1" ht="20.1" hidden="1" customHeight="1" spans="1:24">
      <c r="A265" s="95"/>
      <c r="B265" s="96" t="s">
        <v>508</v>
      </c>
      <c r="C265" s="95" t="s">
        <v>55</v>
      </c>
      <c r="D265" s="98">
        <v>5</v>
      </c>
      <c r="E265" s="98"/>
      <c r="F265" s="98">
        <v>5</v>
      </c>
      <c r="G265" s="100" t="s">
        <v>512</v>
      </c>
      <c r="H265" s="137" t="s">
        <v>70</v>
      </c>
      <c r="I265" s="95"/>
      <c r="J265" s="100"/>
      <c r="K265" s="100"/>
      <c r="L265" s="100"/>
      <c r="M265" s="116"/>
      <c r="N265" s="116"/>
      <c r="O265" s="100"/>
      <c r="P265" s="116"/>
      <c r="Q265" s="116"/>
      <c r="R265" s="116"/>
      <c r="S265" s="116"/>
      <c r="T265" s="116"/>
      <c r="U265" s="116"/>
      <c r="V265" s="116"/>
      <c r="W265" s="116"/>
      <c r="X265" s="116"/>
    </row>
    <row r="266" s="51" customFormat="1" ht="20.1" hidden="1" customHeight="1" spans="1:24">
      <c r="A266" s="95"/>
      <c r="B266" s="96" t="s">
        <v>508</v>
      </c>
      <c r="C266" s="95" t="s">
        <v>55</v>
      </c>
      <c r="D266" s="98">
        <v>13</v>
      </c>
      <c r="E266" s="98"/>
      <c r="F266" s="98">
        <v>13</v>
      </c>
      <c r="G266" s="100" t="s">
        <v>513</v>
      </c>
      <c r="H266" s="137" t="s">
        <v>73</v>
      </c>
      <c r="I266" s="95"/>
      <c r="J266" s="100"/>
      <c r="K266" s="100"/>
      <c r="L266" s="100"/>
      <c r="M266" s="116"/>
      <c r="N266" s="116"/>
      <c r="O266" s="100"/>
      <c r="P266" s="116"/>
      <c r="Q266" s="116"/>
      <c r="R266" s="116"/>
      <c r="S266" s="116"/>
      <c r="T266" s="116"/>
      <c r="U266" s="116"/>
      <c r="V266" s="116"/>
      <c r="W266" s="116"/>
      <c r="X266" s="116"/>
    </row>
    <row r="267" s="51" customFormat="1" ht="20.1" hidden="1" customHeight="1" spans="1:24">
      <c r="A267" s="95"/>
      <c r="B267" s="96" t="s">
        <v>508</v>
      </c>
      <c r="C267" s="95" t="s">
        <v>55</v>
      </c>
      <c r="D267" s="98">
        <v>4</v>
      </c>
      <c r="E267" s="98"/>
      <c r="F267" s="98">
        <v>4</v>
      </c>
      <c r="G267" s="100" t="s">
        <v>514</v>
      </c>
      <c r="H267" s="137" t="s">
        <v>56</v>
      </c>
      <c r="I267" s="95"/>
      <c r="J267" s="100"/>
      <c r="K267" s="100"/>
      <c r="L267" s="100"/>
      <c r="M267" s="116"/>
      <c r="N267" s="116"/>
      <c r="O267" s="100"/>
      <c r="P267" s="116"/>
      <c r="Q267" s="116"/>
      <c r="R267" s="116"/>
      <c r="S267" s="116"/>
      <c r="T267" s="116"/>
      <c r="U267" s="116"/>
      <c r="V267" s="116"/>
      <c r="W267" s="116"/>
      <c r="X267" s="116"/>
    </row>
    <row r="268" s="51" customFormat="1" ht="20.1" hidden="1" customHeight="1" spans="1:24">
      <c r="A268" s="95"/>
      <c r="B268" s="96" t="s">
        <v>508</v>
      </c>
      <c r="C268" s="95" t="s">
        <v>55</v>
      </c>
      <c r="D268" s="98">
        <v>16</v>
      </c>
      <c r="E268" s="98"/>
      <c r="F268" s="98">
        <v>16</v>
      </c>
      <c r="G268" s="100" t="s">
        <v>515</v>
      </c>
      <c r="H268" s="137" t="s">
        <v>82</v>
      </c>
      <c r="I268" s="95"/>
      <c r="J268" s="100"/>
      <c r="K268" s="100"/>
      <c r="L268" s="100"/>
      <c r="M268" s="116"/>
      <c r="N268" s="116"/>
      <c r="O268" s="100"/>
      <c r="P268" s="116"/>
      <c r="Q268" s="116"/>
      <c r="R268" s="116"/>
      <c r="S268" s="116"/>
      <c r="T268" s="116"/>
      <c r="U268" s="116"/>
      <c r="V268" s="116"/>
      <c r="W268" s="116"/>
      <c r="X268" s="116"/>
    </row>
    <row r="269" s="51" customFormat="1" ht="20.1" hidden="1" customHeight="1" spans="1:24">
      <c r="A269" s="95"/>
      <c r="B269" s="96" t="s">
        <v>508</v>
      </c>
      <c r="C269" s="95" t="s">
        <v>55</v>
      </c>
      <c r="D269" s="98">
        <v>4</v>
      </c>
      <c r="E269" s="98"/>
      <c r="F269" s="98">
        <v>4</v>
      </c>
      <c r="G269" s="100" t="s">
        <v>516</v>
      </c>
      <c r="H269" s="137" t="s">
        <v>297</v>
      </c>
      <c r="I269" s="95"/>
      <c r="J269" s="100"/>
      <c r="K269" s="100"/>
      <c r="L269" s="100"/>
      <c r="M269" s="116"/>
      <c r="N269" s="116"/>
      <c r="O269" s="100"/>
      <c r="P269" s="116"/>
      <c r="Q269" s="116"/>
      <c r="R269" s="116"/>
      <c r="S269" s="116"/>
      <c r="T269" s="116"/>
      <c r="U269" s="116"/>
      <c r="V269" s="116"/>
      <c r="W269" s="116"/>
      <c r="X269" s="116"/>
    </row>
    <row r="270" s="51" customFormat="1" ht="20.1" hidden="1" customHeight="1" spans="1:24">
      <c r="A270" s="95"/>
      <c r="B270" s="96" t="s">
        <v>508</v>
      </c>
      <c r="C270" s="95" t="s">
        <v>55</v>
      </c>
      <c r="D270" s="98">
        <v>4</v>
      </c>
      <c r="E270" s="98"/>
      <c r="F270" s="98">
        <v>4</v>
      </c>
      <c r="G270" s="100" t="s">
        <v>503</v>
      </c>
      <c r="H270" s="137" t="s">
        <v>111</v>
      </c>
      <c r="I270" s="95"/>
      <c r="J270" s="100"/>
      <c r="K270" s="100"/>
      <c r="L270" s="100"/>
      <c r="M270" s="116"/>
      <c r="N270" s="116"/>
      <c r="O270" s="100"/>
      <c r="P270" s="116"/>
      <c r="Q270" s="116"/>
      <c r="R270" s="116"/>
      <c r="S270" s="116"/>
      <c r="T270" s="116"/>
      <c r="U270" s="116"/>
      <c r="V270" s="116"/>
      <c r="W270" s="116"/>
      <c r="X270" s="116"/>
    </row>
    <row r="271" s="51" customFormat="1" ht="20.1" hidden="1" customHeight="1" spans="1:24">
      <c r="A271" s="95"/>
      <c r="B271" s="96" t="s">
        <v>508</v>
      </c>
      <c r="C271" s="95" t="s">
        <v>55</v>
      </c>
      <c r="D271" s="98">
        <v>2</v>
      </c>
      <c r="E271" s="98"/>
      <c r="F271" s="98">
        <v>2</v>
      </c>
      <c r="G271" s="100" t="s">
        <v>159</v>
      </c>
      <c r="H271" s="137" t="s">
        <v>117</v>
      </c>
      <c r="I271" s="95"/>
      <c r="J271" s="100"/>
      <c r="K271" s="100"/>
      <c r="L271" s="100"/>
      <c r="M271" s="116"/>
      <c r="N271" s="116"/>
      <c r="O271" s="100"/>
      <c r="P271" s="113"/>
      <c r="Q271" s="113"/>
      <c r="R271" s="116"/>
      <c r="S271" s="116"/>
      <c r="T271" s="116"/>
      <c r="U271" s="116"/>
      <c r="V271" s="116"/>
      <c r="W271" s="116"/>
      <c r="X271" s="116"/>
    </row>
    <row r="272" ht="19.05" customHeight="1" spans="1:24">
      <c r="A272" s="89" t="s">
        <v>195</v>
      </c>
      <c r="B272" s="90" t="s">
        <v>517</v>
      </c>
      <c r="C272" s="85"/>
      <c r="D272" s="87"/>
      <c r="E272" s="87"/>
      <c r="F272" s="87"/>
      <c r="G272" s="94"/>
      <c r="H272" s="94"/>
      <c r="I272" s="85"/>
      <c r="J272" s="94"/>
      <c r="K272" s="94"/>
      <c r="L272" s="94"/>
      <c r="M272" s="113"/>
      <c r="N272" s="113"/>
      <c r="O272" s="94"/>
      <c r="P272" s="113"/>
      <c r="Q272" s="113"/>
      <c r="R272" s="113"/>
      <c r="S272" s="113"/>
      <c r="T272" s="113"/>
      <c r="U272" s="113"/>
      <c r="V272" s="113"/>
      <c r="W272" s="113"/>
      <c r="X272" s="113"/>
    </row>
    <row r="273" ht="19.05" customHeight="1" spans="1:24">
      <c r="A273" s="85">
        <v>147</v>
      </c>
      <c r="B273" s="86" t="s">
        <v>517</v>
      </c>
      <c r="C273" s="85" t="s">
        <v>338</v>
      </c>
      <c r="D273" s="87">
        <f>+SUM(D274:D276)</f>
        <v>27</v>
      </c>
      <c r="E273" s="87"/>
      <c r="F273" s="87">
        <f>+SUM(F274:F276)</f>
        <v>27</v>
      </c>
      <c r="G273" s="100" t="s">
        <v>518</v>
      </c>
      <c r="H273" s="94" t="s">
        <v>519</v>
      </c>
      <c r="I273" s="85"/>
      <c r="J273" s="94"/>
      <c r="K273" s="112" t="s">
        <v>176</v>
      </c>
      <c r="L273" s="94" t="s">
        <v>58</v>
      </c>
      <c r="M273" s="113"/>
      <c r="N273" s="113"/>
      <c r="O273" s="94"/>
      <c r="P273" s="116"/>
      <c r="Q273" s="116"/>
      <c r="R273" s="113"/>
      <c r="S273" s="113"/>
      <c r="T273" s="113"/>
      <c r="U273" s="113"/>
      <c r="V273" s="113"/>
      <c r="W273" s="113"/>
      <c r="X273" s="113"/>
    </row>
    <row r="274" s="51" customFormat="1" ht="20.1" hidden="1" customHeight="1" spans="1:24">
      <c r="A274" s="95"/>
      <c r="B274" s="96" t="s">
        <v>520</v>
      </c>
      <c r="C274" s="95" t="s">
        <v>338</v>
      </c>
      <c r="D274" s="98">
        <v>20</v>
      </c>
      <c r="E274" s="98"/>
      <c r="F274" s="98">
        <v>20</v>
      </c>
      <c r="G274" s="100" t="s">
        <v>521</v>
      </c>
      <c r="H274" s="137" t="s">
        <v>297</v>
      </c>
      <c r="I274" s="95"/>
      <c r="J274" s="100"/>
      <c r="K274" s="100"/>
      <c r="L274" s="100"/>
      <c r="M274" s="116"/>
      <c r="N274" s="116"/>
      <c r="O274" s="100"/>
      <c r="P274" s="116"/>
      <c r="Q274" s="116"/>
      <c r="R274" s="116"/>
      <c r="S274" s="116"/>
      <c r="T274" s="116"/>
      <c r="U274" s="116"/>
      <c r="V274" s="116"/>
      <c r="W274" s="116"/>
      <c r="X274" s="116"/>
    </row>
    <row r="275" s="51" customFormat="1" ht="20.1" hidden="1" customHeight="1" spans="1:24">
      <c r="A275" s="95"/>
      <c r="B275" s="96" t="s">
        <v>517</v>
      </c>
      <c r="C275" s="95" t="s">
        <v>338</v>
      </c>
      <c r="D275" s="98">
        <v>5</v>
      </c>
      <c r="E275" s="98"/>
      <c r="F275" s="98">
        <v>5</v>
      </c>
      <c r="G275" s="100" t="s">
        <v>159</v>
      </c>
      <c r="H275" s="137" t="s">
        <v>117</v>
      </c>
      <c r="I275" s="95"/>
      <c r="J275" s="100"/>
      <c r="K275" s="100"/>
      <c r="L275" s="100"/>
      <c r="M275" s="116"/>
      <c r="N275" s="116"/>
      <c r="O275" s="100"/>
      <c r="P275" s="116"/>
      <c r="Q275" s="116"/>
      <c r="R275" s="116"/>
      <c r="S275" s="116"/>
      <c r="T275" s="116"/>
      <c r="U275" s="116"/>
      <c r="V275" s="116"/>
      <c r="W275" s="116"/>
      <c r="X275" s="116"/>
    </row>
    <row r="276" s="51" customFormat="1" ht="20.1" hidden="1" customHeight="1" spans="1:24">
      <c r="A276" s="95"/>
      <c r="B276" s="96" t="s">
        <v>517</v>
      </c>
      <c r="C276" s="95" t="s">
        <v>338</v>
      </c>
      <c r="D276" s="98">
        <v>2</v>
      </c>
      <c r="E276" s="98"/>
      <c r="F276" s="98">
        <v>2</v>
      </c>
      <c r="G276" s="100" t="s">
        <v>522</v>
      </c>
      <c r="H276" s="137" t="s">
        <v>82</v>
      </c>
      <c r="I276" s="95"/>
      <c r="J276" s="100"/>
      <c r="K276" s="100"/>
      <c r="L276" s="100"/>
      <c r="M276" s="116"/>
      <c r="N276" s="116"/>
      <c r="O276" s="100"/>
      <c r="P276" s="116"/>
      <c r="Q276" s="116"/>
      <c r="R276" s="116"/>
      <c r="S276" s="116"/>
      <c r="T276" s="116"/>
      <c r="U276" s="116"/>
      <c r="V276" s="116"/>
      <c r="W276" s="116"/>
      <c r="X276" s="116"/>
    </row>
    <row r="277" s="51" customFormat="1" ht="19.05" customHeight="1" spans="1:24">
      <c r="A277" s="89" t="s">
        <v>195</v>
      </c>
      <c r="B277" s="90" t="s">
        <v>484</v>
      </c>
      <c r="C277" s="95"/>
      <c r="D277" s="98"/>
      <c r="E277" s="98"/>
      <c r="F277" s="98"/>
      <c r="G277" s="100"/>
      <c r="H277" s="137"/>
      <c r="I277" s="95"/>
      <c r="J277" s="100"/>
      <c r="K277" s="100"/>
      <c r="L277" s="100"/>
      <c r="M277" s="116"/>
      <c r="N277" s="116"/>
      <c r="O277" s="100"/>
      <c r="P277" s="113"/>
      <c r="Q277" s="113"/>
      <c r="R277" s="116"/>
      <c r="S277" s="116"/>
      <c r="T277" s="116"/>
      <c r="U277" s="116"/>
      <c r="V277" s="116"/>
      <c r="W277" s="116"/>
      <c r="X277" s="116"/>
    </row>
    <row r="278" ht="25.05" customHeight="1" spans="1:24">
      <c r="A278" s="85">
        <v>148</v>
      </c>
      <c r="B278" s="86" t="s">
        <v>484</v>
      </c>
      <c r="C278" s="85" t="s">
        <v>486</v>
      </c>
      <c r="D278" s="87">
        <f>+SUM(D279:D286)</f>
        <v>40</v>
      </c>
      <c r="E278" s="87"/>
      <c r="F278" s="87">
        <f>+SUM(F279:F286)</f>
        <v>40</v>
      </c>
      <c r="G278" s="100" t="s">
        <v>523</v>
      </c>
      <c r="H278" s="94" t="s">
        <v>355</v>
      </c>
      <c r="I278" s="85"/>
      <c r="J278" s="94"/>
      <c r="K278" s="112" t="s">
        <v>176</v>
      </c>
      <c r="L278" s="94" t="s">
        <v>58</v>
      </c>
      <c r="M278" s="113"/>
      <c r="N278" s="113"/>
      <c r="O278" s="94"/>
      <c r="P278" s="116"/>
      <c r="Q278" s="116"/>
      <c r="R278" s="113"/>
      <c r="S278" s="113"/>
      <c r="T278" s="113"/>
      <c r="U278" s="113"/>
      <c r="V278" s="113"/>
      <c r="W278" s="113"/>
      <c r="X278" s="113"/>
    </row>
    <row r="279" s="51" customFormat="1" ht="20.1" hidden="1" customHeight="1" spans="1:24">
      <c r="A279" s="95"/>
      <c r="B279" s="96" t="s">
        <v>484</v>
      </c>
      <c r="C279" s="95" t="s">
        <v>486</v>
      </c>
      <c r="D279" s="98">
        <v>5</v>
      </c>
      <c r="E279" s="98"/>
      <c r="F279" s="98">
        <v>5</v>
      </c>
      <c r="G279" s="100" t="s">
        <v>159</v>
      </c>
      <c r="H279" s="137" t="s">
        <v>117</v>
      </c>
      <c r="I279" s="95"/>
      <c r="J279" s="100"/>
      <c r="K279" s="100"/>
      <c r="L279" s="100"/>
      <c r="M279" s="116"/>
      <c r="N279" s="116"/>
      <c r="O279" s="100"/>
      <c r="P279" s="116"/>
      <c r="Q279" s="116"/>
      <c r="R279" s="116"/>
      <c r="S279" s="116"/>
      <c r="T279" s="116"/>
      <c r="U279" s="116"/>
      <c r="V279" s="116"/>
      <c r="W279" s="116"/>
      <c r="X279" s="116"/>
    </row>
    <row r="280" s="51" customFormat="1" ht="20.1" hidden="1" customHeight="1" spans="1:24">
      <c r="A280" s="95"/>
      <c r="B280" s="96" t="s">
        <v>484</v>
      </c>
      <c r="C280" s="95" t="s">
        <v>486</v>
      </c>
      <c r="D280" s="98">
        <v>4</v>
      </c>
      <c r="E280" s="98"/>
      <c r="F280" s="98">
        <v>4</v>
      </c>
      <c r="G280" s="100" t="s">
        <v>524</v>
      </c>
      <c r="H280" s="137" t="s">
        <v>73</v>
      </c>
      <c r="I280" s="95"/>
      <c r="J280" s="100"/>
      <c r="K280" s="100"/>
      <c r="L280" s="100"/>
      <c r="M280" s="116"/>
      <c r="N280" s="116"/>
      <c r="O280" s="100"/>
      <c r="P280" s="116"/>
      <c r="Q280" s="116"/>
      <c r="R280" s="116"/>
      <c r="S280" s="116"/>
      <c r="T280" s="116"/>
      <c r="U280" s="116"/>
      <c r="V280" s="116"/>
      <c r="W280" s="116"/>
      <c r="X280" s="116"/>
    </row>
    <row r="281" s="51" customFormat="1" ht="20.1" hidden="1" customHeight="1" spans="1:24">
      <c r="A281" s="95"/>
      <c r="B281" s="96" t="s">
        <v>484</v>
      </c>
      <c r="C281" s="95" t="s">
        <v>486</v>
      </c>
      <c r="D281" s="98">
        <v>3</v>
      </c>
      <c r="E281" s="98"/>
      <c r="F281" s="98">
        <v>3</v>
      </c>
      <c r="G281" s="100" t="s">
        <v>525</v>
      </c>
      <c r="H281" s="137" t="s">
        <v>70</v>
      </c>
      <c r="I281" s="95"/>
      <c r="J281" s="100"/>
      <c r="K281" s="100"/>
      <c r="L281" s="100"/>
      <c r="M281" s="116"/>
      <c r="N281" s="116"/>
      <c r="O281" s="100"/>
      <c r="P281" s="116"/>
      <c r="Q281" s="116"/>
      <c r="R281" s="116"/>
      <c r="S281" s="116"/>
      <c r="T281" s="116"/>
      <c r="U281" s="116"/>
      <c r="V281" s="116"/>
      <c r="W281" s="116"/>
      <c r="X281" s="116"/>
    </row>
    <row r="282" s="51" customFormat="1" ht="19.05" customHeight="1" spans="1:24">
      <c r="A282" s="164"/>
      <c r="B282" s="165" t="s">
        <v>484</v>
      </c>
      <c r="C282" s="164" t="s">
        <v>486</v>
      </c>
      <c r="D282" s="98">
        <v>3</v>
      </c>
      <c r="E282" s="98"/>
      <c r="F282" s="166">
        <v>3</v>
      </c>
      <c r="G282" s="167" t="s">
        <v>525</v>
      </c>
      <c r="H282" s="168" t="s">
        <v>168</v>
      </c>
      <c r="I282" s="164"/>
      <c r="J282" s="167"/>
      <c r="K282" s="100"/>
      <c r="L282" s="100"/>
      <c r="M282" s="116"/>
      <c r="N282" s="116"/>
      <c r="O282" s="100"/>
      <c r="P282" s="116"/>
      <c r="Q282" s="174"/>
      <c r="R282" s="174"/>
      <c r="S282" s="174"/>
      <c r="T282" s="174"/>
      <c r="U282" s="174"/>
      <c r="V282" s="174"/>
      <c r="W282" s="174"/>
      <c r="X282" s="174"/>
    </row>
    <row r="283" s="51" customFormat="1" ht="20.1" hidden="1" customHeight="1" spans="1:24">
      <c r="A283" s="169"/>
      <c r="B283" s="170" t="s">
        <v>484</v>
      </c>
      <c r="C283" s="169" t="s">
        <v>486</v>
      </c>
      <c r="D283" s="98">
        <v>5</v>
      </c>
      <c r="E283" s="98"/>
      <c r="F283" s="171">
        <v>5</v>
      </c>
      <c r="G283" s="172" t="s">
        <v>159</v>
      </c>
      <c r="H283" s="173" t="s">
        <v>111</v>
      </c>
      <c r="I283" s="169"/>
      <c r="J283" s="172"/>
      <c r="K283" s="100"/>
      <c r="L283" s="100"/>
      <c r="M283" s="116"/>
      <c r="N283" s="116"/>
      <c r="O283" s="100"/>
      <c r="P283" s="116"/>
      <c r="Q283" s="175"/>
      <c r="R283" s="175"/>
      <c r="S283" s="175"/>
      <c r="T283" s="175"/>
      <c r="U283" s="175"/>
      <c r="V283" s="175"/>
      <c r="W283" s="175"/>
      <c r="X283" s="175"/>
    </row>
    <row r="284" s="51" customFormat="1" ht="28.95" hidden="1" customHeight="1" spans="1:24">
      <c r="A284" s="95"/>
      <c r="B284" s="96" t="s">
        <v>484</v>
      </c>
      <c r="C284" s="95" t="s">
        <v>486</v>
      </c>
      <c r="D284" s="98">
        <v>4</v>
      </c>
      <c r="E284" s="98"/>
      <c r="F284" s="98">
        <v>4</v>
      </c>
      <c r="G284" s="100" t="s">
        <v>526</v>
      </c>
      <c r="H284" s="137" t="s">
        <v>105</v>
      </c>
      <c r="I284" s="95"/>
      <c r="J284" s="100"/>
      <c r="K284" s="100"/>
      <c r="L284" s="100"/>
      <c r="M284" s="116"/>
      <c r="N284" s="116"/>
      <c r="O284" s="100"/>
      <c r="P284" s="116"/>
      <c r="Q284" s="116"/>
      <c r="R284" s="116"/>
      <c r="S284" s="116"/>
      <c r="T284" s="116"/>
      <c r="U284" s="116"/>
      <c r="V284" s="116"/>
      <c r="W284" s="116"/>
      <c r="X284" s="116"/>
    </row>
    <row r="285" s="51" customFormat="1" ht="20.1" hidden="1" customHeight="1" spans="1:24">
      <c r="A285" s="95"/>
      <c r="B285" s="96" t="s">
        <v>484</v>
      </c>
      <c r="C285" s="95" t="s">
        <v>486</v>
      </c>
      <c r="D285" s="98">
        <v>10</v>
      </c>
      <c r="E285" s="98"/>
      <c r="F285" s="98">
        <v>10</v>
      </c>
      <c r="G285" s="100" t="s">
        <v>527</v>
      </c>
      <c r="H285" s="137" t="s">
        <v>82</v>
      </c>
      <c r="I285" s="95"/>
      <c r="J285" s="100"/>
      <c r="K285" s="100"/>
      <c r="L285" s="100"/>
      <c r="M285" s="116"/>
      <c r="N285" s="116"/>
      <c r="O285" s="100"/>
      <c r="P285" s="116"/>
      <c r="Q285" s="116"/>
      <c r="R285" s="116"/>
      <c r="S285" s="116"/>
      <c r="T285" s="116"/>
      <c r="U285" s="116"/>
      <c r="V285" s="116"/>
      <c r="W285" s="116"/>
      <c r="X285" s="116"/>
    </row>
    <row r="286" s="51" customFormat="1" ht="20.1" hidden="1" customHeight="1" spans="1:24">
      <c r="A286" s="95"/>
      <c r="B286" s="96" t="s">
        <v>484</v>
      </c>
      <c r="C286" s="95" t="s">
        <v>486</v>
      </c>
      <c r="D286" s="98">
        <v>6</v>
      </c>
      <c r="E286" s="98"/>
      <c r="F286" s="98">
        <v>6</v>
      </c>
      <c r="G286" s="100" t="s">
        <v>528</v>
      </c>
      <c r="H286" s="137" t="s">
        <v>297</v>
      </c>
      <c r="I286" s="95"/>
      <c r="J286" s="100"/>
      <c r="K286" s="100"/>
      <c r="L286" s="100"/>
      <c r="M286" s="116"/>
      <c r="N286" s="116"/>
      <c r="O286" s="100"/>
      <c r="P286" s="113"/>
      <c r="Q286" s="113"/>
      <c r="R286" s="116"/>
      <c r="S286" s="116"/>
      <c r="T286" s="116"/>
      <c r="U286" s="116"/>
      <c r="V286" s="116"/>
      <c r="W286" s="116"/>
      <c r="X286" s="116"/>
    </row>
    <row r="287" ht="19.05" hidden="1" customHeight="1" spans="1:24">
      <c r="A287" s="89" t="s">
        <v>529</v>
      </c>
      <c r="B287" s="90" t="s">
        <v>530</v>
      </c>
      <c r="C287" s="85"/>
      <c r="D287" s="101"/>
      <c r="E287" s="101"/>
      <c r="F287" s="101"/>
      <c r="G287" s="91"/>
      <c r="H287" s="92"/>
      <c r="I287" s="92"/>
      <c r="J287" s="91"/>
      <c r="K287" s="92"/>
      <c r="L287" s="91"/>
      <c r="M287" s="113"/>
      <c r="N287" s="113"/>
      <c r="O287" s="94"/>
      <c r="P287" s="113"/>
      <c r="Q287" s="113"/>
      <c r="R287" s="113"/>
      <c r="S287" s="113"/>
      <c r="T287" s="113"/>
      <c r="U287" s="113"/>
      <c r="V287" s="113"/>
      <c r="W287" s="113"/>
      <c r="X287" s="113"/>
    </row>
    <row r="288" ht="30" hidden="1" customHeight="1" spans="1:24">
      <c r="A288" s="85">
        <v>149</v>
      </c>
      <c r="B288" s="103" t="s">
        <v>531</v>
      </c>
      <c r="C288" s="85" t="s">
        <v>131</v>
      </c>
      <c r="D288" s="87">
        <f t="shared" ref="D288:D295" si="7">E288+F288</f>
        <v>2.1</v>
      </c>
      <c r="E288" s="87"/>
      <c r="F288" s="87">
        <v>2.1</v>
      </c>
      <c r="G288" s="94" t="s">
        <v>532</v>
      </c>
      <c r="H288" s="94" t="s">
        <v>73</v>
      </c>
      <c r="I288" s="94"/>
      <c r="J288" s="94"/>
      <c r="K288" s="112" t="s">
        <v>83</v>
      </c>
      <c r="L288" s="94" t="s">
        <v>112</v>
      </c>
      <c r="M288" s="113"/>
      <c r="N288" s="113"/>
      <c r="O288" s="94"/>
      <c r="P288" s="113"/>
      <c r="Q288" s="113"/>
      <c r="R288" s="113"/>
      <c r="S288" s="113"/>
      <c r="T288" s="113"/>
      <c r="U288" s="113"/>
      <c r="V288" s="113"/>
      <c r="W288" s="113"/>
      <c r="X288" s="113"/>
    </row>
    <row r="289" ht="30" hidden="1" customHeight="1" spans="1:24">
      <c r="A289" s="85">
        <v>150</v>
      </c>
      <c r="B289" s="103" t="s">
        <v>533</v>
      </c>
      <c r="C289" s="85" t="s">
        <v>131</v>
      </c>
      <c r="D289" s="124">
        <f t="shared" si="7"/>
        <v>0.03</v>
      </c>
      <c r="E289" s="124"/>
      <c r="F289" s="124">
        <v>0.03</v>
      </c>
      <c r="G289" s="94" t="s">
        <v>190</v>
      </c>
      <c r="H289" s="94" t="s">
        <v>105</v>
      </c>
      <c r="I289" s="94"/>
      <c r="J289" s="94"/>
      <c r="K289" s="112" t="s">
        <v>83</v>
      </c>
      <c r="L289" s="94" t="s">
        <v>112</v>
      </c>
      <c r="M289" s="113"/>
      <c r="N289" s="113"/>
      <c r="O289" s="94"/>
      <c r="P289" s="113"/>
      <c r="Q289" s="113"/>
      <c r="R289" s="113"/>
      <c r="S289" s="113"/>
      <c r="T289" s="113"/>
      <c r="U289" s="113"/>
      <c r="V289" s="113"/>
      <c r="W289" s="113"/>
      <c r="X289" s="113"/>
    </row>
    <row r="290" ht="30" hidden="1" customHeight="1" spans="1:24">
      <c r="A290" s="85">
        <v>151</v>
      </c>
      <c r="B290" s="103" t="s">
        <v>533</v>
      </c>
      <c r="C290" s="85" t="s">
        <v>131</v>
      </c>
      <c r="D290" s="124">
        <f t="shared" si="7"/>
        <v>0.02</v>
      </c>
      <c r="E290" s="124"/>
      <c r="F290" s="124">
        <v>0.02</v>
      </c>
      <c r="G290" s="94" t="s">
        <v>190</v>
      </c>
      <c r="H290" s="94" t="s">
        <v>105</v>
      </c>
      <c r="I290" s="94"/>
      <c r="J290" s="94"/>
      <c r="K290" s="112" t="s">
        <v>83</v>
      </c>
      <c r="L290" s="94" t="s">
        <v>112</v>
      </c>
      <c r="M290" s="113"/>
      <c r="N290" s="113"/>
      <c r="O290" s="94"/>
      <c r="P290" s="113"/>
      <c r="Q290" s="113"/>
      <c r="R290" s="113"/>
      <c r="S290" s="113"/>
      <c r="T290" s="113"/>
      <c r="U290" s="113"/>
      <c r="V290" s="113"/>
      <c r="W290" s="113"/>
      <c r="X290" s="113"/>
    </row>
    <row r="291" ht="30" hidden="1" customHeight="1" spans="1:24">
      <c r="A291" s="85">
        <v>152</v>
      </c>
      <c r="B291" s="103" t="s">
        <v>534</v>
      </c>
      <c r="C291" s="85" t="s">
        <v>131</v>
      </c>
      <c r="D291" s="124">
        <f t="shared" si="7"/>
        <v>0.01</v>
      </c>
      <c r="E291" s="124"/>
      <c r="F291" s="124">
        <v>0.01</v>
      </c>
      <c r="G291" s="94" t="s">
        <v>190</v>
      </c>
      <c r="H291" s="88" t="s">
        <v>56</v>
      </c>
      <c r="I291" s="94"/>
      <c r="J291" s="94"/>
      <c r="K291" s="112" t="s">
        <v>83</v>
      </c>
      <c r="L291" s="94" t="s">
        <v>112</v>
      </c>
      <c r="M291" s="113"/>
      <c r="N291" s="113"/>
      <c r="O291" s="94"/>
      <c r="P291" s="113"/>
      <c r="Q291" s="113"/>
      <c r="R291" s="113"/>
      <c r="S291" s="113"/>
      <c r="T291" s="113"/>
      <c r="U291" s="113"/>
      <c r="V291" s="113"/>
      <c r="W291" s="113"/>
      <c r="X291" s="113"/>
    </row>
    <row r="292" ht="30" hidden="1" customHeight="1" spans="1:24">
      <c r="A292" s="85">
        <v>153</v>
      </c>
      <c r="B292" s="103" t="s">
        <v>535</v>
      </c>
      <c r="C292" s="85" t="s">
        <v>89</v>
      </c>
      <c r="D292" s="124">
        <f t="shared" si="7"/>
        <v>0.52</v>
      </c>
      <c r="E292" s="124"/>
      <c r="F292" s="124">
        <v>0.52</v>
      </c>
      <c r="G292" s="94" t="s">
        <v>190</v>
      </c>
      <c r="H292" s="94" t="s">
        <v>79</v>
      </c>
      <c r="I292" s="94"/>
      <c r="J292" s="94"/>
      <c r="K292" s="112" t="s">
        <v>83</v>
      </c>
      <c r="L292" s="94" t="s">
        <v>112</v>
      </c>
      <c r="M292" s="113"/>
      <c r="N292" s="113"/>
      <c r="O292" s="94"/>
      <c r="P292" s="113"/>
      <c r="Q292" s="113"/>
      <c r="R292" s="113"/>
      <c r="S292" s="113"/>
      <c r="T292" s="113"/>
      <c r="U292" s="113"/>
      <c r="V292" s="113"/>
      <c r="W292" s="113"/>
      <c r="X292" s="113"/>
    </row>
    <row r="293" ht="30" hidden="1" customHeight="1" spans="1:24">
      <c r="A293" s="85">
        <v>154</v>
      </c>
      <c r="B293" s="103" t="s">
        <v>536</v>
      </c>
      <c r="C293" s="85" t="s">
        <v>89</v>
      </c>
      <c r="D293" s="124">
        <f t="shared" si="7"/>
        <v>0.04</v>
      </c>
      <c r="E293" s="124"/>
      <c r="F293" s="124">
        <v>0.04</v>
      </c>
      <c r="G293" s="94" t="s">
        <v>270</v>
      </c>
      <c r="H293" s="88" t="s">
        <v>111</v>
      </c>
      <c r="I293" s="94"/>
      <c r="J293" s="94"/>
      <c r="K293" s="112" t="s">
        <v>83</v>
      </c>
      <c r="L293" s="94" t="s">
        <v>112</v>
      </c>
      <c r="M293" s="113"/>
      <c r="N293" s="113"/>
      <c r="O293" s="94"/>
      <c r="P293" s="113"/>
      <c r="Q293" s="113"/>
      <c r="R293" s="113"/>
      <c r="S293" s="113"/>
      <c r="T293" s="113"/>
      <c r="U293" s="113"/>
      <c r="V293" s="113"/>
      <c r="W293" s="113"/>
      <c r="X293" s="113"/>
    </row>
    <row r="294" ht="30" hidden="1" customHeight="1" spans="1:24">
      <c r="A294" s="85">
        <v>155</v>
      </c>
      <c r="B294" s="86" t="s">
        <v>537</v>
      </c>
      <c r="C294" s="85" t="s">
        <v>131</v>
      </c>
      <c r="D294" s="87">
        <f t="shared" si="7"/>
        <v>0.09</v>
      </c>
      <c r="E294" s="87"/>
      <c r="F294" s="87">
        <v>0.09</v>
      </c>
      <c r="G294" s="88" t="s">
        <v>538</v>
      </c>
      <c r="H294" s="88" t="s">
        <v>56</v>
      </c>
      <c r="I294" s="85" t="s">
        <v>539</v>
      </c>
      <c r="J294" s="94" t="s">
        <v>540</v>
      </c>
      <c r="K294" s="112" t="s">
        <v>83</v>
      </c>
      <c r="L294" s="94" t="s">
        <v>112</v>
      </c>
      <c r="M294" s="113"/>
      <c r="N294" s="113"/>
      <c r="O294" s="94"/>
      <c r="P294" s="113"/>
      <c r="Q294" s="113"/>
      <c r="R294" s="113"/>
      <c r="S294" s="113"/>
      <c r="T294" s="113"/>
      <c r="U294" s="113"/>
      <c r="V294" s="113"/>
      <c r="W294" s="113"/>
      <c r="X294" s="113"/>
    </row>
    <row r="295" ht="30" hidden="1" customHeight="1" spans="1:24">
      <c r="A295" s="85">
        <v>156</v>
      </c>
      <c r="B295" s="103" t="s">
        <v>541</v>
      </c>
      <c r="C295" s="85" t="s">
        <v>131</v>
      </c>
      <c r="D295" s="87">
        <f t="shared" si="7"/>
        <v>0.2</v>
      </c>
      <c r="E295" s="124"/>
      <c r="F295" s="87">
        <v>0.2</v>
      </c>
      <c r="G295" s="94" t="s">
        <v>159</v>
      </c>
      <c r="H295" s="88" t="s">
        <v>56</v>
      </c>
      <c r="I295" s="94"/>
      <c r="J295" s="114"/>
      <c r="K295" s="112" t="s">
        <v>83</v>
      </c>
      <c r="L295" s="94" t="s">
        <v>112</v>
      </c>
      <c r="M295" s="113"/>
      <c r="N295" s="113"/>
      <c r="O295" s="94"/>
      <c r="P295" s="113"/>
      <c r="Q295" s="113"/>
      <c r="R295" s="113"/>
      <c r="S295" s="113"/>
      <c r="T295" s="113"/>
      <c r="U295" s="113"/>
      <c r="V295" s="113"/>
      <c r="W295" s="113"/>
      <c r="X295" s="113"/>
    </row>
    <row r="296" ht="30" hidden="1" customHeight="1" spans="1:24">
      <c r="A296" s="85">
        <v>157</v>
      </c>
      <c r="B296" s="103" t="s">
        <v>542</v>
      </c>
      <c r="C296" s="85" t="s">
        <v>131</v>
      </c>
      <c r="D296" s="87">
        <v>0.58</v>
      </c>
      <c r="E296" s="124"/>
      <c r="F296" s="87">
        <v>0.58</v>
      </c>
      <c r="G296" s="94" t="s">
        <v>159</v>
      </c>
      <c r="H296" s="88" t="s">
        <v>70</v>
      </c>
      <c r="I296" s="94">
        <v>28</v>
      </c>
      <c r="J296" s="94" t="s">
        <v>543</v>
      </c>
      <c r="K296" s="112" t="s">
        <v>211</v>
      </c>
      <c r="L296" s="94" t="s">
        <v>66</v>
      </c>
      <c r="M296" s="113"/>
      <c r="N296" s="113"/>
      <c r="O296" s="94"/>
      <c r="P296" s="113"/>
      <c r="Q296" s="113"/>
      <c r="R296" s="113"/>
      <c r="S296" s="113"/>
      <c r="T296" s="113"/>
      <c r="U296" s="113"/>
      <c r="V296" s="113"/>
      <c r="W296" s="113"/>
      <c r="X296" s="113"/>
    </row>
    <row r="297" ht="30" hidden="1" customHeight="1" spans="1:24">
      <c r="A297" s="85">
        <v>158</v>
      </c>
      <c r="B297" s="103" t="s">
        <v>544</v>
      </c>
      <c r="C297" s="85" t="s">
        <v>131</v>
      </c>
      <c r="D297" s="139">
        <v>0.0036</v>
      </c>
      <c r="E297" s="124"/>
      <c r="F297" s="139">
        <v>0.0036</v>
      </c>
      <c r="G297" s="94" t="s">
        <v>261</v>
      </c>
      <c r="H297" s="88" t="s">
        <v>56</v>
      </c>
      <c r="I297" s="94"/>
      <c r="J297" s="94"/>
      <c r="K297" s="112" t="s">
        <v>545</v>
      </c>
      <c r="L297" s="94" t="s">
        <v>66</v>
      </c>
      <c r="M297" s="113"/>
      <c r="N297" s="113"/>
      <c r="O297" s="94"/>
      <c r="P297" s="113"/>
      <c r="Q297" s="113"/>
      <c r="R297" s="113"/>
      <c r="S297" s="113"/>
      <c r="T297" s="113"/>
      <c r="U297" s="113"/>
      <c r="V297" s="113"/>
      <c r="W297" s="113"/>
      <c r="X297" s="113"/>
    </row>
    <row r="298" ht="18.9" hidden="1" customHeight="1" spans="1:24">
      <c r="A298" s="85">
        <v>159</v>
      </c>
      <c r="B298" s="103" t="s">
        <v>546</v>
      </c>
      <c r="C298" s="85" t="s">
        <v>131</v>
      </c>
      <c r="D298" s="87">
        <v>0.01</v>
      </c>
      <c r="E298" s="124"/>
      <c r="F298" s="87">
        <v>0.01</v>
      </c>
      <c r="G298" s="94" t="s">
        <v>270</v>
      </c>
      <c r="H298" s="88" t="s">
        <v>56</v>
      </c>
      <c r="I298" s="94">
        <v>26</v>
      </c>
      <c r="J298" s="94">
        <v>176</v>
      </c>
      <c r="K298" s="112" t="s">
        <v>211</v>
      </c>
      <c r="L298" s="94" t="s">
        <v>66</v>
      </c>
      <c r="M298" s="113"/>
      <c r="N298" s="113"/>
      <c r="O298" s="94"/>
      <c r="P298" s="113"/>
      <c r="Q298" s="113"/>
      <c r="R298" s="113"/>
      <c r="S298" s="113"/>
      <c r="T298" s="113"/>
      <c r="U298" s="113"/>
      <c r="V298" s="113"/>
      <c r="W298" s="113"/>
      <c r="X298" s="113"/>
    </row>
    <row r="299" ht="18.9" hidden="1" customHeight="1" spans="1:24">
      <c r="A299" s="85">
        <v>160</v>
      </c>
      <c r="B299" s="103" t="s">
        <v>547</v>
      </c>
      <c r="C299" s="85" t="s">
        <v>89</v>
      </c>
      <c r="D299" s="87">
        <v>0.02</v>
      </c>
      <c r="E299" s="124"/>
      <c r="F299" s="87">
        <v>0.02</v>
      </c>
      <c r="G299" s="94" t="s">
        <v>55</v>
      </c>
      <c r="H299" s="88" t="s">
        <v>297</v>
      </c>
      <c r="I299" s="94">
        <v>33</v>
      </c>
      <c r="J299" s="94" t="s">
        <v>548</v>
      </c>
      <c r="K299" s="112" t="s">
        <v>211</v>
      </c>
      <c r="L299" s="94" t="s">
        <v>66</v>
      </c>
      <c r="M299" s="113"/>
      <c r="N299" s="113"/>
      <c r="O299" s="94"/>
      <c r="P299" s="113"/>
      <c r="Q299" s="113"/>
      <c r="R299" s="113"/>
      <c r="S299" s="113"/>
      <c r="T299" s="113"/>
      <c r="U299" s="113"/>
      <c r="V299" s="113"/>
      <c r="W299" s="113"/>
      <c r="X299" s="113"/>
    </row>
    <row r="300" ht="18.9" hidden="1" customHeight="1" spans="1:24">
      <c r="A300" s="85">
        <v>161</v>
      </c>
      <c r="B300" s="86" t="s">
        <v>549</v>
      </c>
      <c r="C300" s="85" t="s">
        <v>131</v>
      </c>
      <c r="D300" s="87">
        <v>0.019</v>
      </c>
      <c r="E300" s="87"/>
      <c r="F300" s="87">
        <v>0.019</v>
      </c>
      <c r="G300" s="104" t="s">
        <v>550</v>
      </c>
      <c r="H300" s="104" t="s">
        <v>56</v>
      </c>
      <c r="I300" s="94"/>
      <c r="J300" s="94"/>
      <c r="K300" s="112" t="s">
        <v>176</v>
      </c>
      <c r="L300" s="94" t="s">
        <v>58</v>
      </c>
      <c r="M300" s="113"/>
      <c r="N300" s="113"/>
      <c r="O300" s="94"/>
      <c r="P300" s="113"/>
      <c r="Q300" s="113"/>
      <c r="R300" s="113"/>
      <c r="S300" s="113"/>
      <c r="T300" s="113"/>
      <c r="U300" s="113"/>
      <c r="V300" s="113"/>
      <c r="W300" s="113"/>
      <c r="X300" s="113"/>
    </row>
    <row r="301" ht="30" hidden="1" customHeight="1" spans="1:24">
      <c r="A301" s="85">
        <v>162</v>
      </c>
      <c r="B301" s="86" t="s">
        <v>551</v>
      </c>
      <c r="C301" s="85" t="s">
        <v>131</v>
      </c>
      <c r="D301" s="87">
        <v>0.58496</v>
      </c>
      <c r="E301" s="87"/>
      <c r="F301" s="87">
        <v>0.58496</v>
      </c>
      <c r="G301" s="104" t="s">
        <v>203</v>
      </c>
      <c r="H301" s="104" t="s">
        <v>70</v>
      </c>
      <c r="I301" s="94">
        <v>28</v>
      </c>
      <c r="J301" s="94" t="s">
        <v>552</v>
      </c>
      <c r="K301" s="112" t="s">
        <v>176</v>
      </c>
      <c r="L301" s="94"/>
      <c r="M301" s="113"/>
      <c r="N301" s="113"/>
      <c r="O301" s="94"/>
      <c r="P301" s="113"/>
      <c r="Q301" s="113"/>
      <c r="R301" s="113"/>
      <c r="S301" s="113"/>
      <c r="T301" s="113"/>
      <c r="U301" s="113"/>
      <c r="V301" s="113"/>
      <c r="W301" s="113"/>
      <c r="X301" s="113"/>
    </row>
    <row r="302" ht="18.45" hidden="1" customHeight="1" spans="1:24">
      <c r="A302" s="85">
        <v>163</v>
      </c>
      <c r="B302" s="86" t="s">
        <v>553</v>
      </c>
      <c r="C302" s="85" t="s">
        <v>131</v>
      </c>
      <c r="D302" s="87">
        <v>0.04</v>
      </c>
      <c r="E302" s="87"/>
      <c r="F302" s="87">
        <v>0.04</v>
      </c>
      <c r="G302" s="104" t="s">
        <v>87</v>
      </c>
      <c r="H302" s="104" t="s">
        <v>73</v>
      </c>
      <c r="I302" s="94">
        <v>19</v>
      </c>
      <c r="J302" s="94" t="s">
        <v>554</v>
      </c>
      <c r="K302" s="112" t="s">
        <v>176</v>
      </c>
      <c r="L302" s="94"/>
      <c r="M302" s="113"/>
      <c r="N302" s="113"/>
      <c r="O302" s="94"/>
      <c r="P302" s="113"/>
      <c r="Q302" s="113"/>
      <c r="R302" s="113"/>
      <c r="S302" s="113"/>
      <c r="T302" s="113"/>
      <c r="U302" s="113"/>
      <c r="V302" s="113"/>
      <c r="W302" s="113"/>
      <c r="X302" s="113"/>
    </row>
    <row r="303" ht="18.45" hidden="1" customHeight="1" spans="1:24">
      <c r="A303" s="85">
        <v>164</v>
      </c>
      <c r="B303" s="86" t="s">
        <v>555</v>
      </c>
      <c r="C303" s="85" t="s">
        <v>89</v>
      </c>
      <c r="D303" s="87">
        <v>0.1</v>
      </c>
      <c r="E303" s="87"/>
      <c r="F303" s="87">
        <v>0.1</v>
      </c>
      <c r="G303" s="104" t="s">
        <v>265</v>
      </c>
      <c r="H303" s="104" t="s">
        <v>297</v>
      </c>
      <c r="I303" s="94">
        <v>37</v>
      </c>
      <c r="J303" s="94">
        <v>15</v>
      </c>
      <c r="K303" s="112" t="s">
        <v>176</v>
      </c>
      <c r="L303" s="94"/>
      <c r="M303" s="113"/>
      <c r="N303" s="113"/>
      <c r="O303" s="94"/>
      <c r="P303" s="113"/>
      <c r="Q303" s="113"/>
      <c r="R303" s="113"/>
      <c r="S303" s="113"/>
      <c r="T303" s="113"/>
      <c r="U303" s="113"/>
      <c r="V303" s="113"/>
      <c r="W303" s="113"/>
      <c r="X303" s="113"/>
    </row>
    <row r="304" ht="18.45" hidden="1" customHeight="1" spans="1:24">
      <c r="A304" s="85">
        <v>165</v>
      </c>
      <c r="B304" s="86" t="s">
        <v>556</v>
      </c>
      <c r="C304" s="85" t="s">
        <v>89</v>
      </c>
      <c r="D304" s="87">
        <v>0.012</v>
      </c>
      <c r="E304" s="87"/>
      <c r="F304" s="87">
        <v>0.012</v>
      </c>
      <c r="G304" s="104" t="s">
        <v>203</v>
      </c>
      <c r="H304" s="104" t="s">
        <v>111</v>
      </c>
      <c r="I304" s="94">
        <v>23</v>
      </c>
      <c r="J304" s="94">
        <v>78</v>
      </c>
      <c r="K304" s="112" t="s">
        <v>176</v>
      </c>
      <c r="L304" s="94"/>
      <c r="M304" s="113"/>
      <c r="N304" s="113"/>
      <c r="O304" s="94"/>
      <c r="P304" s="113"/>
      <c r="Q304" s="113"/>
      <c r="R304" s="113"/>
      <c r="S304" s="113"/>
      <c r="T304" s="113"/>
      <c r="U304" s="113"/>
      <c r="V304" s="113"/>
      <c r="W304" s="113"/>
      <c r="X304" s="113"/>
    </row>
    <row r="305" ht="19.05" hidden="1" customHeight="1" spans="1:24">
      <c r="A305" s="89" t="s">
        <v>557</v>
      </c>
      <c r="B305" s="90" t="s">
        <v>558</v>
      </c>
      <c r="C305" s="85"/>
      <c r="D305" s="87"/>
      <c r="E305" s="87"/>
      <c r="F305" s="87"/>
      <c r="G305" s="94"/>
      <c r="H305" s="94"/>
      <c r="I305" s="85"/>
      <c r="J305" s="94"/>
      <c r="K305" s="112"/>
      <c r="L305" s="94"/>
      <c r="M305" s="113"/>
      <c r="N305" s="113"/>
      <c r="O305" s="94"/>
      <c r="P305" s="113"/>
      <c r="Q305" s="113"/>
      <c r="R305" s="113"/>
      <c r="S305" s="113"/>
      <c r="T305" s="113"/>
      <c r="U305" s="113"/>
      <c r="V305" s="113"/>
      <c r="W305" s="113"/>
      <c r="X305" s="113"/>
    </row>
    <row r="306" ht="18.45" hidden="1" customHeight="1" spans="1:24">
      <c r="A306" s="85">
        <v>166</v>
      </c>
      <c r="B306" s="86" t="s">
        <v>559</v>
      </c>
      <c r="C306" s="85" t="s">
        <v>265</v>
      </c>
      <c r="D306" s="87">
        <v>0.0997</v>
      </c>
      <c r="E306" s="87"/>
      <c r="F306" s="87">
        <v>0.0997</v>
      </c>
      <c r="G306" s="94" t="s">
        <v>265</v>
      </c>
      <c r="H306" s="94" t="s">
        <v>82</v>
      </c>
      <c r="I306" s="85">
        <v>53</v>
      </c>
      <c r="J306" s="94" t="s">
        <v>560</v>
      </c>
      <c r="K306" s="112" t="s">
        <v>211</v>
      </c>
      <c r="L306" s="94" t="s">
        <v>66</v>
      </c>
      <c r="M306" s="113"/>
      <c r="N306" s="113"/>
      <c r="O306" s="94"/>
      <c r="P306" s="113"/>
      <c r="Q306" s="113"/>
      <c r="R306" s="113"/>
      <c r="S306" s="113"/>
      <c r="T306" s="113"/>
      <c r="U306" s="113"/>
      <c r="V306" s="113"/>
      <c r="W306" s="113"/>
      <c r="X306" s="113"/>
    </row>
    <row r="307" ht="18.45" hidden="1" customHeight="1" spans="1:24">
      <c r="A307" s="85">
        <v>167</v>
      </c>
      <c r="B307" s="86" t="s">
        <v>561</v>
      </c>
      <c r="C307" s="85" t="s">
        <v>265</v>
      </c>
      <c r="D307" s="87">
        <v>0.361</v>
      </c>
      <c r="E307" s="87"/>
      <c r="F307" s="87">
        <v>0.361</v>
      </c>
      <c r="G307" s="94" t="s">
        <v>265</v>
      </c>
      <c r="H307" s="94" t="s">
        <v>82</v>
      </c>
      <c r="I307" s="85">
        <v>14</v>
      </c>
      <c r="J307" s="94">
        <v>30</v>
      </c>
      <c r="K307" s="112" t="s">
        <v>211</v>
      </c>
      <c r="L307" s="94" t="s">
        <v>66</v>
      </c>
      <c r="M307" s="113"/>
      <c r="N307" s="113"/>
      <c r="O307" s="94"/>
      <c r="P307" s="113"/>
      <c r="Q307" s="113"/>
      <c r="R307" s="113"/>
      <c r="S307" s="113"/>
      <c r="T307" s="113"/>
      <c r="U307" s="113"/>
      <c r="V307" s="113"/>
      <c r="W307" s="113"/>
      <c r="X307" s="113"/>
    </row>
    <row r="308" ht="18.45" hidden="1" customHeight="1" spans="1:24">
      <c r="A308" s="85">
        <v>168</v>
      </c>
      <c r="B308" s="86" t="s">
        <v>562</v>
      </c>
      <c r="C308" s="85" t="s">
        <v>265</v>
      </c>
      <c r="D308" s="87">
        <v>0.0339</v>
      </c>
      <c r="E308" s="87"/>
      <c r="F308" s="87">
        <v>0.0339</v>
      </c>
      <c r="G308" s="94" t="s">
        <v>265</v>
      </c>
      <c r="H308" s="94" t="s">
        <v>82</v>
      </c>
      <c r="I308" s="85">
        <v>39</v>
      </c>
      <c r="J308" s="94" t="s">
        <v>563</v>
      </c>
      <c r="K308" s="112" t="s">
        <v>211</v>
      </c>
      <c r="L308" s="94" t="s">
        <v>66</v>
      </c>
      <c r="M308" s="113"/>
      <c r="N308" s="113"/>
      <c r="O308" s="94"/>
      <c r="P308" s="113"/>
      <c r="Q308" s="113"/>
      <c r="R308" s="113"/>
      <c r="S308" s="113"/>
      <c r="T308" s="113"/>
      <c r="U308" s="113"/>
      <c r="V308" s="113"/>
      <c r="W308" s="113"/>
      <c r="X308" s="113"/>
    </row>
    <row r="309" ht="18.45" hidden="1" customHeight="1" spans="1:24">
      <c r="A309" s="85">
        <v>169</v>
      </c>
      <c r="B309" s="86" t="s">
        <v>564</v>
      </c>
      <c r="C309" s="85" t="s">
        <v>265</v>
      </c>
      <c r="D309" s="87">
        <v>0.1</v>
      </c>
      <c r="E309" s="87"/>
      <c r="F309" s="87">
        <v>0.1</v>
      </c>
      <c r="G309" s="94" t="s">
        <v>265</v>
      </c>
      <c r="H309" s="94" t="s">
        <v>82</v>
      </c>
      <c r="I309" s="85">
        <v>23</v>
      </c>
      <c r="J309" s="94" t="s">
        <v>565</v>
      </c>
      <c r="K309" s="112" t="s">
        <v>211</v>
      </c>
      <c r="L309" s="94" t="s">
        <v>66</v>
      </c>
      <c r="M309" s="113"/>
      <c r="N309" s="113"/>
      <c r="O309" s="94"/>
      <c r="P309" s="113"/>
      <c r="Q309" s="113"/>
      <c r="R309" s="113"/>
      <c r="S309" s="113"/>
      <c r="T309" s="113"/>
      <c r="U309" s="113"/>
      <c r="V309" s="113"/>
      <c r="W309" s="113"/>
      <c r="X309" s="113"/>
    </row>
    <row r="310" ht="18.45" hidden="1" customHeight="1" spans="1:24">
      <c r="A310" s="85">
        <v>170</v>
      </c>
      <c r="B310" s="86" t="s">
        <v>566</v>
      </c>
      <c r="C310" s="85" t="s">
        <v>265</v>
      </c>
      <c r="D310" s="87">
        <v>0.0899</v>
      </c>
      <c r="E310" s="87"/>
      <c r="F310" s="87">
        <v>0.0899</v>
      </c>
      <c r="G310" s="94" t="s">
        <v>265</v>
      </c>
      <c r="H310" s="94" t="s">
        <v>82</v>
      </c>
      <c r="I310" s="85">
        <v>74</v>
      </c>
      <c r="J310" s="94">
        <v>198</v>
      </c>
      <c r="K310" s="112" t="s">
        <v>211</v>
      </c>
      <c r="L310" s="94" t="s">
        <v>66</v>
      </c>
      <c r="M310" s="113"/>
      <c r="N310" s="113"/>
      <c r="O310" s="94"/>
      <c r="P310" s="113"/>
      <c r="Q310" s="113"/>
      <c r="R310" s="113"/>
      <c r="S310" s="113"/>
      <c r="T310" s="113"/>
      <c r="U310" s="113"/>
      <c r="V310" s="113"/>
      <c r="W310" s="113"/>
      <c r="X310" s="113"/>
    </row>
    <row r="311" ht="18.45" hidden="1" customHeight="1" spans="1:24">
      <c r="A311" s="85">
        <v>171</v>
      </c>
      <c r="B311" s="86" t="s">
        <v>567</v>
      </c>
      <c r="C311" s="85" t="s">
        <v>265</v>
      </c>
      <c r="D311" s="87">
        <v>0.05</v>
      </c>
      <c r="E311" s="87"/>
      <c r="F311" s="87">
        <v>0.05</v>
      </c>
      <c r="G311" s="94" t="s">
        <v>265</v>
      </c>
      <c r="H311" s="94" t="s">
        <v>82</v>
      </c>
      <c r="I311" s="85">
        <v>66</v>
      </c>
      <c r="J311" s="94" t="s">
        <v>568</v>
      </c>
      <c r="K311" s="112" t="s">
        <v>211</v>
      </c>
      <c r="L311" s="94" t="s">
        <v>66</v>
      </c>
      <c r="M311" s="113"/>
      <c r="N311" s="113"/>
      <c r="O311" s="94"/>
      <c r="P311" s="113"/>
      <c r="Q311" s="113"/>
      <c r="R311" s="113"/>
      <c r="S311" s="113"/>
      <c r="T311" s="113"/>
      <c r="U311" s="113"/>
      <c r="V311" s="113"/>
      <c r="W311" s="113"/>
      <c r="X311" s="113"/>
    </row>
    <row r="312" ht="18.45" hidden="1" customHeight="1" spans="1:24">
      <c r="A312" s="85">
        <v>172</v>
      </c>
      <c r="B312" s="86" t="s">
        <v>569</v>
      </c>
      <c r="C312" s="85" t="s">
        <v>265</v>
      </c>
      <c r="D312" s="87">
        <v>0.6418</v>
      </c>
      <c r="E312" s="87"/>
      <c r="F312" s="87">
        <v>0.6418</v>
      </c>
      <c r="G312" s="94" t="s">
        <v>265</v>
      </c>
      <c r="H312" s="94" t="s">
        <v>82</v>
      </c>
      <c r="I312" s="85">
        <v>53</v>
      </c>
      <c r="J312" s="94" t="s">
        <v>570</v>
      </c>
      <c r="K312" s="112" t="s">
        <v>211</v>
      </c>
      <c r="L312" s="94" t="s">
        <v>66</v>
      </c>
      <c r="M312" s="113"/>
      <c r="N312" s="113"/>
      <c r="O312" s="94"/>
      <c r="P312" s="113"/>
      <c r="Q312" s="113"/>
      <c r="R312" s="113"/>
      <c r="S312" s="113"/>
      <c r="T312" s="113"/>
      <c r="U312" s="113"/>
      <c r="V312" s="113"/>
      <c r="W312" s="113"/>
      <c r="X312" s="113"/>
    </row>
    <row r="313" ht="18.45" hidden="1" customHeight="1" spans="1:24">
      <c r="A313" s="85">
        <v>173</v>
      </c>
      <c r="B313" s="86" t="s">
        <v>571</v>
      </c>
      <c r="C313" s="85" t="s">
        <v>250</v>
      </c>
      <c r="D313" s="87">
        <v>0.03</v>
      </c>
      <c r="E313" s="87"/>
      <c r="F313" s="87">
        <v>0.03</v>
      </c>
      <c r="G313" s="85" t="s">
        <v>250</v>
      </c>
      <c r="H313" s="94" t="s">
        <v>76</v>
      </c>
      <c r="I313" s="85">
        <v>36</v>
      </c>
      <c r="J313" s="94">
        <v>1285</v>
      </c>
      <c r="K313" s="112" t="s">
        <v>211</v>
      </c>
      <c r="L313" s="94" t="s">
        <v>66</v>
      </c>
      <c r="M313" s="113"/>
      <c r="N313" s="113"/>
      <c r="O313" s="94"/>
      <c r="P313" s="113"/>
      <c r="Q313" s="113"/>
      <c r="R313" s="113"/>
      <c r="S313" s="113"/>
      <c r="T313" s="113"/>
      <c r="U313" s="113"/>
      <c r="V313" s="113"/>
      <c r="W313" s="113"/>
      <c r="X313" s="113"/>
    </row>
    <row r="314" ht="30" hidden="1" customHeight="1" spans="1:24">
      <c r="A314" s="85">
        <v>174</v>
      </c>
      <c r="B314" s="86" t="s">
        <v>572</v>
      </c>
      <c r="C314" s="85" t="s">
        <v>250</v>
      </c>
      <c r="D314" s="87">
        <v>3.41</v>
      </c>
      <c r="E314" s="87"/>
      <c r="F314" s="87">
        <v>3.41</v>
      </c>
      <c r="G314" s="85" t="s">
        <v>250</v>
      </c>
      <c r="H314" s="94" t="s">
        <v>76</v>
      </c>
      <c r="I314" s="85">
        <v>34</v>
      </c>
      <c r="J314" s="94" t="s">
        <v>573</v>
      </c>
      <c r="K314" s="112" t="s">
        <v>574</v>
      </c>
      <c r="L314" s="94" t="s">
        <v>66</v>
      </c>
      <c r="M314" s="113"/>
      <c r="N314" s="113"/>
      <c r="O314" s="94"/>
      <c r="P314" s="113"/>
      <c r="Q314" s="113"/>
      <c r="R314" s="113"/>
      <c r="S314" s="113"/>
      <c r="T314" s="113"/>
      <c r="U314" s="113"/>
      <c r="V314" s="113"/>
      <c r="W314" s="113"/>
      <c r="X314" s="113"/>
    </row>
    <row r="315" ht="30" hidden="1" customHeight="1" spans="1:24">
      <c r="A315" s="85">
        <v>175</v>
      </c>
      <c r="B315" s="86" t="s">
        <v>575</v>
      </c>
      <c r="C315" s="85" t="s">
        <v>250</v>
      </c>
      <c r="D315" s="87">
        <v>6.61</v>
      </c>
      <c r="E315" s="87"/>
      <c r="F315" s="87">
        <v>6.61</v>
      </c>
      <c r="G315" s="85" t="s">
        <v>250</v>
      </c>
      <c r="H315" s="94" t="s">
        <v>297</v>
      </c>
      <c r="I315" s="85">
        <v>19</v>
      </c>
      <c r="J315" s="94">
        <v>523</v>
      </c>
      <c r="K315" s="112" t="s">
        <v>576</v>
      </c>
      <c r="L315" s="94" t="s">
        <v>66</v>
      </c>
      <c r="M315" s="113"/>
      <c r="N315" s="113"/>
      <c r="O315" s="94"/>
      <c r="P315" s="113"/>
      <c r="Q315" s="113"/>
      <c r="R315" s="113"/>
      <c r="S315" s="113"/>
      <c r="T315" s="113"/>
      <c r="U315" s="113"/>
      <c r="V315" s="113"/>
      <c r="W315" s="113"/>
      <c r="X315" s="113"/>
    </row>
    <row r="316" ht="30" hidden="1" customHeight="1" spans="1:24">
      <c r="A316" s="85">
        <v>176</v>
      </c>
      <c r="B316" s="86" t="s">
        <v>577</v>
      </c>
      <c r="C316" s="85" t="s">
        <v>250</v>
      </c>
      <c r="D316" s="87">
        <v>4.5</v>
      </c>
      <c r="E316" s="87"/>
      <c r="F316" s="87">
        <v>4.5</v>
      </c>
      <c r="G316" s="85" t="s">
        <v>250</v>
      </c>
      <c r="H316" s="94" t="s">
        <v>297</v>
      </c>
      <c r="I316" s="85" t="s">
        <v>578</v>
      </c>
      <c r="J316" s="94"/>
      <c r="K316" s="112" t="s">
        <v>579</v>
      </c>
      <c r="L316" s="94" t="s">
        <v>66</v>
      </c>
      <c r="M316" s="113"/>
      <c r="N316" s="113"/>
      <c r="O316" s="94"/>
      <c r="P316" s="113"/>
      <c r="Q316" s="113"/>
      <c r="R316" s="113"/>
      <c r="S316" s="113"/>
      <c r="T316" s="113"/>
      <c r="U316" s="113"/>
      <c r="V316" s="113"/>
      <c r="W316" s="113"/>
      <c r="X316" s="113"/>
    </row>
    <row r="317" ht="30" hidden="1" customHeight="1" spans="1:24">
      <c r="A317" s="85">
        <v>177</v>
      </c>
      <c r="B317" s="86" t="s">
        <v>580</v>
      </c>
      <c r="C317" s="85" t="s">
        <v>581</v>
      </c>
      <c r="D317" s="87">
        <v>0.198</v>
      </c>
      <c r="E317" s="87"/>
      <c r="F317" s="87">
        <v>0.198</v>
      </c>
      <c r="G317" s="94" t="s">
        <v>581</v>
      </c>
      <c r="H317" s="94" t="s">
        <v>297</v>
      </c>
      <c r="I317" s="85">
        <v>7</v>
      </c>
      <c r="J317" s="94">
        <v>274</v>
      </c>
      <c r="K317" s="112" t="s">
        <v>582</v>
      </c>
      <c r="L317" s="94" t="s">
        <v>66</v>
      </c>
      <c r="M317" s="113"/>
      <c r="N317" s="113"/>
      <c r="O317" s="94"/>
      <c r="P317" s="113"/>
      <c r="Q317" s="113"/>
      <c r="R317" s="113"/>
      <c r="S317" s="113"/>
      <c r="T317" s="113"/>
      <c r="U317" s="113"/>
      <c r="V317" s="113"/>
      <c r="W317" s="113"/>
      <c r="X317" s="113"/>
    </row>
    <row r="318" ht="30" hidden="1" customHeight="1" spans="1:24">
      <c r="A318" s="85">
        <v>178</v>
      </c>
      <c r="B318" s="86" t="s">
        <v>583</v>
      </c>
      <c r="C318" s="85" t="s">
        <v>584</v>
      </c>
      <c r="D318" s="87">
        <v>0.15</v>
      </c>
      <c r="E318" s="87"/>
      <c r="F318" s="87">
        <v>0.15</v>
      </c>
      <c r="G318" s="94" t="s">
        <v>584</v>
      </c>
      <c r="H318" s="94" t="s">
        <v>111</v>
      </c>
      <c r="I318" s="85" t="s">
        <v>585</v>
      </c>
      <c r="J318" s="94" t="s">
        <v>586</v>
      </c>
      <c r="K318" s="112" t="s">
        <v>587</v>
      </c>
      <c r="L318" s="94" t="s">
        <v>66</v>
      </c>
      <c r="M318" s="113"/>
      <c r="N318" s="113"/>
      <c r="O318" s="94"/>
      <c r="P318" s="113"/>
      <c r="Q318" s="113"/>
      <c r="R318" s="113"/>
      <c r="S318" s="113"/>
      <c r="T318" s="113"/>
      <c r="U318" s="113"/>
      <c r="V318" s="113"/>
      <c r="W318" s="113"/>
      <c r="X318" s="113"/>
    </row>
    <row r="319" ht="39.9" hidden="1" customHeight="1" spans="1:24">
      <c r="A319" s="140">
        <v>179</v>
      </c>
      <c r="B319" s="141" t="s">
        <v>588</v>
      </c>
      <c r="C319" s="140" t="s">
        <v>584</v>
      </c>
      <c r="D319" s="142">
        <v>0.31</v>
      </c>
      <c r="E319" s="142"/>
      <c r="F319" s="142">
        <v>0.31</v>
      </c>
      <c r="G319" s="143" t="s">
        <v>584</v>
      </c>
      <c r="H319" s="143" t="s">
        <v>117</v>
      </c>
      <c r="I319" s="140">
        <v>23</v>
      </c>
      <c r="J319" s="143" t="s">
        <v>589</v>
      </c>
      <c r="K319" s="145" t="s">
        <v>590</v>
      </c>
      <c r="L319" s="143" t="s">
        <v>66</v>
      </c>
      <c r="M319" s="146"/>
      <c r="N319" s="146"/>
      <c r="O319" s="143"/>
      <c r="P319" s="146"/>
      <c r="Q319" s="146"/>
      <c r="R319" s="146"/>
      <c r="S319" s="146"/>
      <c r="T319" s="146"/>
      <c r="U319" s="146"/>
      <c r="V319" s="146"/>
      <c r="W319" s="146"/>
      <c r="X319" s="146"/>
    </row>
    <row r="320" s="51" customFormat="1" ht="33.75" customHeight="1" spans="1:15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7"/>
      <c r="M320" s="147"/>
      <c r="O320" s="147"/>
    </row>
    <row r="321" spans="16:17">
      <c r="P321" s="53"/>
      <c r="Q321" s="53"/>
    </row>
    <row r="322" s="53" customFormat="1" spans="1:9">
      <c r="A322" s="54"/>
      <c r="B322" s="55"/>
      <c r="C322" s="54"/>
      <c r="D322" s="56"/>
      <c r="E322" s="56"/>
      <c r="F322" s="56"/>
      <c r="I322" s="54"/>
    </row>
    <row r="323" s="53" customFormat="1" spans="1:9">
      <c r="A323" s="54"/>
      <c r="B323" s="55"/>
      <c r="C323" s="54"/>
      <c r="D323" s="56"/>
      <c r="E323" s="56"/>
      <c r="F323" s="148"/>
      <c r="I323" s="54"/>
    </row>
    <row r="324" s="53" customFormat="1" spans="1:9">
      <c r="A324" s="54"/>
      <c r="B324" s="55"/>
      <c r="C324" s="54"/>
      <c r="D324" s="56"/>
      <c r="E324" s="56"/>
      <c r="F324" s="56"/>
      <c r="I324" s="54"/>
    </row>
    <row r="325" s="53" customFormat="1" spans="1:9">
      <c r="A325" s="54"/>
      <c r="B325" s="55"/>
      <c r="C325" s="54"/>
      <c r="D325" s="54"/>
      <c r="E325" s="56"/>
      <c r="F325" s="56"/>
      <c r="I325" s="54"/>
    </row>
    <row r="326" s="53" customFormat="1" spans="1:9">
      <c r="A326" s="54"/>
      <c r="B326" s="55"/>
      <c r="C326" s="54"/>
      <c r="D326" s="149"/>
      <c r="E326" s="56"/>
      <c r="F326" s="56"/>
      <c r="G326" s="56"/>
      <c r="I326" s="150"/>
    </row>
    <row r="327" s="53" customFormat="1" spans="1:9">
      <c r="A327" s="54"/>
      <c r="B327" s="55"/>
      <c r="C327" s="54"/>
      <c r="D327" s="54"/>
      <c r="E327" s="56"/>
      <c r="F327" s="150"/>
      <c r="I327" s="150"/>
    </row>
    <row r="328" s="53" customFormat="1" spans="1:9">
      <c r="A328" s="54"/>
      <c r="B328" s="55"/>
      <c r="C328" s="54"/>
      <c r="D328" s="54"/>
      <c r="E328" s="56"/>
      <c r="F328" s="150"/>
      <c r="I328" s="54"/>
    </row>
    <row r="329" s="53" customFormat="1" spans="1:9">
      <c r="A329" s="54"/>
      <c r="B329" s="55"/>
      <c r="C329" s="54"/>
      <c r="D329" s="54"/>
      <c r="E329" s="56"/>
      <c r="F329" s="151"/>
      <c r="I329" s="54"/>
    </row>
    <row r="330" s="53" customFormat="1" hidden="1" spans="1:9">
      <c r="A330" s="54"/>
      <c r="B330" s="55"/>
      <c r="C330" s="54"/>
      <c r="D330" s="56"/>
      <c r="E330" s="56"/>
      <c r="F330" s="56"/>
      <c r="I330" s="54"/>
    </row>
    <row r="331" s="53" customFormat="1" hidden="1" spans="1:9">
      <c r="A331" s="54"/>
      <c r="B331" s="55"/>
      <c r="C331" s="54"/>
      <c r="D331" s="54"/>
      <c r="E331" s="56"/>
      <c r="F331" s="150"/>
      <c r="I331" s="54"/>
    </row>
    <row r="332" s="53" customFormat="1" hidden="1" spans="1:9">
      <c r="A332" s="54"/>
      <c r="B332" s="55"/>
      <c r="C332" s="54"/>
      <c r="D332" s="54"/>
      <c r="E332" s="56"/>
      <c r="F332" s="56"/>
      <c r="I332" s="54"/>
    </row>
    <row r="333" s="53" customFormat="1" hidden="1" spans="1:9">
      <c r="A333" s="54"/>
      <c r="B333" s="55"/>
      <c r="C333" s="54"/>
      <c r="D333" s="149"/>
      <c r="E333" s="56"/>
      <c r="F333" s="151"/>
      <c r="I333" s="54"/>
    </row>
    <row r="334" s="53" customFormat="1" hidden="1" spans="1:9">
      <c r="A334" s="54"/>
      <c r="B334" s="55"/>
      <c r="C334" s="54"/>
      <c r="D334" s="56"/>
      <c r="E334" s="56"/>
      <c r="F334" s="56"/>
      <c r="I334" s="54"/>
    </row>
    <row r="335" s="53" customFormat="1" hidden="1" spans="1:9">
      <c r="A335" s="54"/>
      <c r="B335" s="55"/>
      <c r="C335" s="54"/>
      <c r="D335" s="56"/>
      <c r="E335" s="56"/>
      <c r="F335" s="56"/>
      <c r="I335" s="54"/>
    </row>
    <row r="336" s="53" customFormat="1" hidden="1" spans="1:9">
      <c r="A336" s="54"/>
      <c r="B336" s="55"/>
      <c r="C336" s="54"/>
      <c r="D336" s="56"/>
      <c r="E336" s="56"/>
      <c r="F336" s="56"/>
      <c r="I336" s="54"/>
    </row>
    <row r="337" s="53" customFormat="1" hidden="1" spans="1:9">
      <c r="A337" s="54"/>
      <c r="B337" s="55"/>
      <c r="C337" s="54"/>
      <c r="D337" s="54"/>
      <c r="E337" s="56"/>
      <c r="F337" s="150"/>
      <c r="I337" s="54"/>
    </row>
    <row r="338" s="53" customFormat="1" hidden="1" spans="1:9">
      <c r="A338" s="54"/>
      <c r="B338" s="55"/>
      <c r="C338" s="54"/>
      <c r="D338" s="54"/>
      <c r="E338" s="56"/>
      <c r="F338" s="56"/>
      <c r="I338" s="54"/>
    </row>
    <row r="339" s="53" customFormat="1" hidden="1" spans="1:9">
      <c r="A339" s="54"/>
      <c r="B339" s="55"/>
      <c r="C339" s="54"/>
      <c r="D339" s="56"/>
      <c r="E339" s="56"/>
      <c r="F339" s="56"/>
      <c r="I339" s="54"/>
    </row>
    <row r="340" s="53" customFormat="1" hidden="1" spans="1:9">
      <c r="A340" s="54"/>
      <c r="B340" s="55"/>
      <c r="C340" s="54"/>
      <c r="D340" s="56"/>
      <c r="E340" s="56"/>
      <c r="F340" s="56"/>
      <c r="I340" s="54"/>
    </row>
    <row r="341" s="53" customFormat="1" hidden="1" spans="1:17">
      <c r="A341" s="54"/>
      <c r="B341" s="55"/>
      <c r="C341" s="54"/>
      <c r="D341" s="56"/>
      <c r="E341" s="56"/>
      <c r="F341" s="56"/>
      <c r="I341" s="54"/>
      <c r="P341" s="55"/>
      <c r="Q341" s="55"/>
    </row>
    <row r="342" hidden="1"/>
    <row r="343" hidden="1"/>
    <row r="344" hidden="1"/>
    <row r="345" hidden="1"/>
    <row r="346" hidden="1"/>
    <row r="347" hidden="1" spans="6:6">
      <c r="F347" s="151"/>
    </row>
    <row r="348" hidden="1"/>
    <row r="349" hidden="1"/>
    <row r="352" hidden="1" spans="6:7">
      <c r="F352" s="151"/>
      <c r="G352" s="56"/>
    </row>
    <row r="355" hidden="1"/>
    <row r="356" hidden="1" spans="7:8">
      <c r="G356" s="53" t="s">
        <v>591</v>
      </c>
      <c r="H356" s="53">
        <v>6</v>
      </c>
    </row>
    <row r="357" hidden="1" spans="7:8">
      <c r="G357" s="53" t="s">
        <v>32</v>
      </c>
      <c r="H357" s="53">
        <v>5</v>
      </c>
    </row>
    <row r="358" hidden="1" spans="7:8">
      <c r="G358" s="53" t="s">
        <v>66</v>
      </c>
      <c r="H358" s="53">
        <v>153</v>
      </c>
    </row>
    <row r="359" hidden="1" spans="7:8">
      <c r="G359" s="53" t="s">
        <v>592</v>
      </c>
      <c r="H359" s="53">
        <v>25</v>
      </c>
    </row>
    <row r="360" hidden="1"/>
    <row r="361" hidden="1" spans="7:8">
      <c r="G361" s="53" t="s">
        <v>593</v>
      </c>
      <c r="H361" s="53">
        <f>+H358+H359</f>
        <v>178</v>
      </c>
    </row>
    <row r="362" hidden="1"/>
    <row r="363" hidden="1"/>
    <row r="364" hidden="1"/>
  </sheetData>
  <autoFilter ref="A13:X319">
    <filterColumn colId="7">
      <filters blank="1">
        <filter val="Hưng Thuận; Đôn Thuận; P. An Tịnh; P. An Hòa"/>
        <filter val="Các xã"/>
        <filter val="P. Gia Bình - P. Gia Lộc"/>
        <filter val="Các xã, phường"/>
        <filter val="Các phường"/>
        <filter val="P. Gia Bình"/>
        <filter val="P. Gia Lộc, P. Gia Bình"/>
        <filter val="(6)"/>
        <filter val="Phước Chỉ, P. An Hòa, P. Gia Bình, P. Gia Lộc,  P. Lộc Hưng, Hưng Thuận, Đôn Thuận"/>
      </filters>
    </filterColumn>
    <extLst/>
  </autoFilter>
  <mergeCells count="27">
    <mergeCell ref="A1:B1"/>
    <mergeCell ref="A3:X3"/>
    <mergeCell ref="B6:P6"/>
    <mergeCell ref="B7:P7"/>
    <mergeCell ref="B8:P8"/>
    <mergeCell ref="B9:P9"/>
    <mergeCell ref="B10:P10"/>
    <mergeCell ref="B11:P11"/>
    <mergeCell ref="F13:G13"/>
    <mergeCell ref="I13:J13"/>
    <mergeCell ref="Q13:X13"/>
    <mergeCell ref="T14:X14"/>
    <mergeCell ref="A320:K320"/>
    <mergeCell ref="A13:A15"/>
    <mergeCell ref="B13:B15"/>
    <mergeCell ref="C13:C14"/>
    <mergeCell ref="D13:D14"/>
    <mergeCell ref="E13:E14"/>
    <mergeCell ref="H13:H15"/>
    <mergeCell ref="I14:I15"/>
    <mergeCell ref="J14:J15"/>
    <mergeCell ref="K13:K14"/>
    <mergeCell ref="L13:L14"/>
    <mergeCell ref="M13:M14"/>
    <mergeCell ref="Q14:Q15"/>
    <mergeCell ref="R14:R15"/>
    <mergeCell ref="S14:S15"/>
  </mergeCells>
  <printOptions horizontalCentered="1"/>
  <pageMargins left="0.3" right="0.3" top="0.7" bottom="0.3" header="0.3" footer="0.3"/>
  <pageSetup paperSize="9" scale="6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FF00"/>
  </sheetPr>
  <dimension ref="A1:X364"/>
  <sheetViews>
    <sheetView workbookViewId="0">
      <pane xSplit="2" ySplit="14" topLeftCell="C170" activePane="bottomRight" state="frozen"/>
      <selection/>
      <selection pane="topRight"/>
      <selection pane="bottomLeft"/>
      <selection pane="bottomRight" activeCell="F241" sqref="F234 F241"/>
    </sheetView>
  </sheetViews>
  <sheetFormatPr defaultColWidth="9" defaultRowHeight="12"/>
  <cols>
    <col min="1" max="1" width="6" style="54" customWidth="1"/>
    <col min="2" max="2" width="57.4444444444444" style="55" customWidth="1"/>
    <col min="3" max="3" width="5.88888888888889" style="54" customWidth="1"/>
    <col min="4" max="4" width="7.55555555555556" style="56" hidden="1" customWidth="1"/>
    <col min="5" max="5" width="7.44444444444444" style="56" hidden="1" customWidth="1"/>
    <col min="6" max="6" width="8.88888888888889" style="56" customWidth="1"/>
    <col min="7" max="7" width="28.3333333333333" style="53" customWidth="1"/>
    <col min="8" max="8" width="20.5555555555556" style="53" customWidth="1"/>
    <col min="9" max="9" width="8.44444444444444" style="54" customWidth="1"/>
    <col min="10" max="10" width="17.5555555555556" style="53" customWidth="1"/>
    <col min="11" max="11" width="37.6666666666667" style="53" hidden="1" customWidth="1"/>
    <col min="12" max="12" width="11.5555555555556" style="53" hidden="1" customWidth="1"/>
    <col min="13" max="13" width="13.4444444444444" style="53" hidden="1" customWidth="1"/>
    <col min="14" max="14" width="9.11111111111111" style="55" hidden="1" customWidth="1"/>
    <col min="15" max="15" width="9.11111111111111" style="53" hidden="1" customWidth="1"/>
    <col min="16" max="16" width="9" style="55" hidden="1" customWidth="1"/>
    <col min="17" max="18" width="8.88888888888889" style="55"/>
    <col min="19" max="19" width="11.7777777777778" style="55" customWidth="1"/>
    <col min="20" max="20" width="8.88888888888889" style="55"/>
    <col min="21" max="21" width="7.66666666666667" style="55" customWidth="1"/>
    <col min="22" max="22" width="7" style="55" customWidth="1"/>
    <col min="23" max="23" width="8.88888888888889" style="55"/>
    <col min="24" max="24" width="16.7777777777778" style="55" customWidth="1"/>
    <col min="25" max="16384" width="8.88888888888889" style="55"/>
  </cols>
  <sheetData>
    <row r="1" ht="13.2" spans="1:13">
      <c r="A1" s="57" t="s">
        <v>0</v>
      </c>
      <c r="B1" s="57"/>
      <c r="C1" s="57"/>
      <c r="D1" s="58"/>
      <c r="E1" s="59"/>
      <c r="F1" s="59"/>
      <c r="G1" s="60"/>
      <c r="H1" s="60"/>
      <c r="I1" s="59"/>
      <c r="J1" s="60"/>
      <c r="K1" s="60"/>
      <c r="L1" s="60"/>
      <c r="M1" s="60"/>
    </row>
    <row r="2" spans="1:13">
      <c r="A2" s="61"/>
      <c r="B2" s="62"/>
      <c r="C2" s="62"/>
      <c r="D2" s="58"/>
      <c r="E2" s="58"/>
      <c r="F2" s="58"/>
      <c r="G2" s="60"/>
      <c r="H2" s="60"/>
      <c r="I2" s="59"/>
      <c r="J2" s="60"/>
      <c r="K2" s="60"/>
      <c r="L2" s="60"/>
      <c r="M2" s="60"/>
    </row>
    <row r="3" ht="18.75" customHeight="1" spans="1:24">
      <c r="A3" s="63" t="s">
        <v>597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ht="4.2" customHeight="1" spans="1:13">
      <c r="A4" s="61"/>
      <c r="B4" s="64"/>
      <c r="C4" s="64"/>
      <c r="D4" s="64"/>
      <c r="E4" s="64"/>
      <c r="F4" s="64"/>
      <c r="G4" s="64"/>
      <c r="H4" s="61"/>
      <c r="I4" s="61"/>
      <c r="J4" s="64"/>
      <c r="K4" s="105"/>
      <c r="L4" s="106"/>
      <c r="M4" s="61"/>
    </row>
    <row r="5" ht="14.25" customHeight="1" spans="1:13">
      <c r="A5" s="65" t="s">
        <v>2</v>
      </c>
      <c r="B5" s="64"/>
      <c r="C5" s="64"/>
      <c r="D5" s="64"/>
      <c r="E5" s="64"/>
      <c r="F5" s="64"/>
      <c r="G5" s="64"/>
      <c r="H5" s="61"/>
      <c r="I5" s="61"/>
      <c r="J5" s="64"/>
      <c r="K5" s="105"/>
      <c r="L5" s="106"/>
      <c r="M5" s="61"/>
    </row>
    <row r="6" ht="14.25" customHeight="1" spans="1:16">
      <c r="A6" s="61"/>
      <c r="B6" s="66" t="s">
        <v>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ht="14.25" customHeight="1" spans="1:16">
      <c r="A7" s="61"/>
      <c r="B7" s="67" t="s">
        <v>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ht="14.25" customHeight="1" spans="1:16">
      <c r="A8" s="61"/>
      <c r="B8" s="68" t="s">
        <v>5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ht="14.25" customHeight="1" spans="1:16">
      <c r="A9" s="61"/>
      <c r="B9" s="69" t="s">
        <v>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ht="14.25" customHeight="1" spans="1:16">
      <c r="A10" s="61"/>
      <c r="B10" s="70" t="s">
        <v>7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ht="14.25" customHeight="1" spans="1:16">
      <c r="A11" s="61"/>
      <c r="B11" s="71" t="s">
        <v>8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ht="4.2" customHeight="1" spans="1:13">
      <c r="A12" s="61"/>
      <c r="B12" s="64"/>
      <c r="C12" s="64"/>
      <c r="D12" s="64"/>
      <c r="E12" s="64"/>
      <c r="F12" s="64"/>
      <c r="G12" s="64"/>
      <c r="H12" s="61"/>
      <c r="I12" s="61"/>
      <c r="J12" s="64"/>
      <c r="K12" s="105"/>
      <c r="L12" s="106"/>
      <c r="M12" s="61"/>
    </row>
    <row r="13" ht="18.9" customHeight="1" spans="1:24">
      <c r="A13" s="72" t="s">
        <v>9</v>
      </c>
      <c r="B13" s="73" t="s">
        <v>10</v>
      </c>
      <c r="C13" s="74" t="s">
        <v>11</v>
      </c>
      <c r="D13" s="75" t="s">
        <v>12</v>
      </c>
      <c r="E13" s="75" t="s">
        <v>13</v>
      </c>
      <c r="F13" s="76" t="s">
        <v>14</v>
      </c>
      <c r="G13" s="76"/>
      <c r="H13" s="73" t="s">
        <v>15</v>
      </c>
      <c r="I13" s="76" t="s">
        <v>16</v>
      </c>
      <c r="J13" s="76"/>
      <c r="K13" s="76" t="s">
        <v>17</v>
      </c>
      <c r="L13" s="76" t="s">
        <v>18</v>
      </c>
      <c r="M13" s="107" t="s">
        <v>19</v>
      </c>
      <c r="Q13" s="118" t="s">
        <v>20</v>
      </c>
      <c r="R13" s="118"/>
      <c r="S13" s="118"/>
      <c r="T13" s="118"/>
      <c r="U13" s="118"/>
      <c r="V13" s="118"/>
      <c r="W13" s="118"/>
      <c r="X13" s="118"/>
    </row>
    <row r="14" ht="19.8" customHeight="1" spans="1:24">
      <c r="A14" s="77"/>
      <c r="B14" s="78"/>
      <c r="C14" s="74"/>
      <c r="D14" s="75"/>
      <c r="E14" s="75"/>
      <c r="F14" s="75" t="s">
        <v>21</v>
      </c>
      <c r="G14" s="76" t="s">
        <v>22</v>
      </c>
      <c r="H14" s="78"/>
      <c r="I14" s="72" t="s">
        <v>23</v>
      </c>
      <c r="J14" s="73" t="s">
        <v>24</v>
      </c>
      <c r="K14" s="76"/>
      <c r="L14" s="76"/>
      <c r="M14" s="107"/>
      <c r="O14" s="60" t="s">
        <v>25</v>
      </c>
      <c r="Q14" s="118" t="s">
        <v>26</v>
      </c>
      <c r="R14" s="118" t="s">
        <v>27</v>
      </c>
      <c r="S14" s="118" t="s">
        <v>28</v>
      </c>
      <c r="T14" s="118" t="s">
        <v>29</v>
      </c>
      <c r="U14" s="118"/>
      <c r="V14" s="118"/>
      <c r="W14" s="118"/>
      <c r="X14" s="118"/>
    </row>
    <row r="15" ht="45" customHeight="1" spans="1:24">
      <c r="A15" s="77"/>
      <c r="B15" s="78"/>
      <c r="C15" s="72"/>
      <c r="D15" s="79"/>
      <c r="E15" s="79"/>
      <c r="F15" s="79"/>
      <c r="G15" s="73"/>
      <c r="H15" s="78"/>
      <c r="I15" s="77"/>
      <c r="J15" s="78"/>
      <c r="K15" s="73"/>
      <c r="L15" s="73"/>
      <c r="M15" s="60"/>
      <c r="O15" s="60"/>
      <c r="Q15" s="119"/>
      <c r="R15" s="119"/>
      <c r="S15" s="119"/>
      <c r="T15" s="119" t="s">
        <v>30</v>
      </c>
      <c r="U15" s="119" t="s">
        <v>31</v>
      </c>
      <c r="V15" s="119" t="s">
        <v>32</v>
      </c>
      <c r="W15" s="119" t="s">
        <v>33</v>
      </c>
      <c r="X15" s="120" t="s">
        <v>34</v>
      </c>
    </row>
    <row r="16" ht="15" customHeight="1" spans="1:24">
      <c r="A16" s="181" t="s">
        <v>35</v>
      </c>
      <c r="B16" s="181" t="s">
        <v>36</v>
      </c>
      <c r="C16" s="181" t="s">
        <v>37</v>
      </c>
      <c r="D16" s="75"/>
      <c r="E16" s="75"/>
      <c r="F16" s="181" t="s">
        <v>38</v>
      </c>
      <c r="G16" s="181" t="s">
        <v>39</v>
      </c>
      <c r="H16" s="181" t="s">
        <v>40</v>
      </c>
      <c r="I16" s="181" t="s">
        <v>41</v>
      </c>
      <c r="J16" s="181" t="s">
        <v>42</v>
      </c>
      <c r="K16" s="76"/>
      <c r="L16" s="76"/>
      <c r="M16" s="108"/>
      <c r="N16" s="109"/>
      <c r="O16" s="108"/>
      <c r="P16" s="109"/>
      <c r="Q16" s="181" t="s">
        <v>43</v>
      </c>
      <c r="R16" s="181" t="s">
        <v>44</v>
      </c>
      <c r="S16" s="181" t="s">
        <v>45</v>
      </c>
      <c r="T16" s="181" t="s">
        <v>46</v>
      </c>
      <c r="U16" s="181" t="s">
        <v>47</v>
      </c>
      <c r="V16" s="181" t="s">
        <v>48</v>
      </c>
      <c r="W16" s="181" t="s">
        <v>49</v>
      </c>
      <c r="X16" s="181" t="s">
        <v>50</v>
      </c>
    </row>
    <row r="17" ht="19.95" customHeight="1" spans="1:24">
      <c r="A17" s="81" t="s">
        <v>51</v>
      </c>
      <c r="B17" s="82" t="s">
        <v>52</v>
      </c>
      <c r="C17" s="83"/>
      <c r="D17" s="83"/>
      <c r="E17" s="83"/>
      <c r="F17" s="83"/>
      <c r="G17" s="83"/>
      <c r="H17" s="84"/>
      <c r="I17" s="84"/>
      <c r="J17" s="83"/>
      <c r="K17" s="84"/>
      <c r="L17" s="83"/>
      <c r="M17" s="110"/>
      <c r="N17" s="111"/>
      <c r="O17" s="110"/>
      <c r="P17" s="111"/>
      <c r="Q17" s="121"/>
      <c r="R17" s="121"/>
      <c r="S17" s="121"/>
      <c r="T17" s="111"/>
      <c r="U17" s="111"/>
      <c r="V17" s="111"/>
      <c r="W17" s="111"/>
      <c r="X17" s="111"/>
    </row>
    <row r="18" ht="30" hidden="1" customHeight="1" spans="1:24">
      <c r="A18" s="85">
        <v>1</v>
      </c>
      <c r="B18" s="86" t="s">
        <v>53</v>
      </c>
      <c r="C18" s="85" t="s">
        <v>54</v>
      </c>
      <c r="D18" s="87">
        <v>0.5</v>
      </c>
      <c r="E18" s="87"/>
      <c r="F18" s="87">
        <v>0.5</v>
      </c>
      <c r="G18" s="88" t="s">
        <v>55</v>
      </c>
      <c r="H18" s="88" t="s">
        <v>56</v>
      </c>
      <c r="I18" s="85"/>
      <c r="J18" s="94"/>
      <c r="K18" s="112" t="s">
        <v>57</v>
      </c>
      <c r="L18" s="94" t="s">
        <v>58</v>
      </c>
      <c r="M18" s="113"/>
      <c r="N18" s="113"/>
      <c r="O18" s="94"/>
      <c r="P18" s="113"/>
      <c r="Q18" s="113"/>
      <c r="R18" s="113"/>
      <c r="S18" s="113"/>
      <c r="T18" s="113"/>
      <c r="U18" s="113"/>
      <c r="V18" s="113"/>
      <c r="W18" s="113"/>
      <c r="X18" s="113"/>
    </row>
    <row r="19" ht="25.05" customHeight="1" spans="1:24">
      <c r="A19" s="89" t="s">
        <v>59</v>
      </c>
      <c r="B19" s="90" t="s">
        <v>60</v>
      </c>
      <c r="C19" s="91"/>
      <c r="D19" s="91"/>
      <c r="E19" s="91"/>
      <c r="F19" s="91"/>
      <c r="G19" s="91"/>
      <c r="H19" s="92"/>
      <c r="I19" s="92"/>
      <c r="J19" s="91"/>
      <c r="K19" s="92"/>
      <c r="L19" s="91"/>
      <c r="M19" s="94"/>
      <c r="N19" s="113"/>
      <c r="O19" s="94"/>
      <c r="P19" s="113"/>
      <c r="Q19" s="113"/>
      <c r="R19" s="113"/>
      <c r="S19" s="113"/>
      <c r="T19" s="113"/>
      <c r="U19" s="113"/>
      <c r="V19" s="113"/>
      <c r="W19" s="113"/>
      <c r="X19" s="113"/>
    </row>
    <row r="20" ht="48" spans="1:24">
      <c r="A20" s="85">
        <v>2</v>
      </c>
      <c r="B20" s="86" t="s">
        <v>61</v>
      </c>
      <c r="C20" s="93" t="s">
        <v>62</v>
      </c>
      <c r="D20" s="87">
        <v>138.31</v>
      </c>
      <c r="E20" s="87"/>
      <c r="F20" s="87">
        <v>138.31</v>
      </c>
      <c r="G20" s="94" t="s">
        <v>63</v>
      </c>
      <c r="H20" s="94" t="s">
        <v>64</v>
      </c>
      <c r="I20" s="94"/>
      <c r="J20" s="114"/>
      <c r="K20" s="94" t="s">
        <v>65</v>
      </c>
      <c r="L20" s="94" t="s">
        <v>66</v>
      </c>
      <c r="M20" s="94"/>
      <c r="N20" s="113"/>
      <c r="O20" s="94" t="s">
        <v>67</v>
      </c>
      <c r="P20" s="113"/>
      <c r="Q20" s="113"/>
      <c r="R20" s="113"/>
      <c r="S20" s="113"/>
      <c r="T20" s="113"/>
      <c r="U20" s="113"/>
      <c r="V20" s="113"/>
      <c r="W20" s="113"/>
      <c r="X20" s="113"/>
    </row>
    <row r="21" s="51" customFormat="1" ht="49.95" customHeight="1" spans="1:24">
      <c r="A21" s="95"/>
      <c r="B21" s="96" t="s">
        <v>68</v>
      </c>
      <c r="C21" s="97" t="s">
        <v>62</v>
      </c>
      <c r="D21" s="98">
        <v>78.13</v>
      </c>
      <c r="E21" s="98"/>
      <c r="F21" s="98">
        <v>78.13</v>
      </c>
      <c r="G21" s="99" t="s">
        <v>69</v>
      </c>
      <c r="H21" s="100" t="s">
        <v>70</v>
      </c>
      <c r="I21" s="100"/>
      <c r="J21" s="115"/>
      <c r="K21" s="100"/>
      <c r="L21" s="115"/>
      <c r="M21" s="100"/>
      <c r="N21" s="116"/>
      <c r="O21" s="100"/>
      <c r="P21" s="116"/>
      <c r="Q21" s="116"/>
      <c r="R21" s="116"/>
      <c r="S21" s="116"/>
      <c r="T21" s="116"/>
      <c r="U21" s="116"/>
      <c r="V21" s="116"/>
      <c r="W21" s="116"/>
      <c r="X21" s="116"/>
    </row>
    <row r="22" s="51" customFormat="1" ht="30" hidden="1" customHeight="1" spans="1:24">
      <c r="A22" s="95"/>
      <c r="B22" s="96" t="s">
        <v>71</v>
      </c>
      <c r="C22" s="97" t="s">
        <v>62</v>
      </c>
      <c r="D22" s="98">
        <v>8.67</v>
      </c>
      <c r="E22" s="98"/>
      <c r="F22" s="98">
        <v>8.67</v>
      </c>
      <c r="G22" s="99" t="s">
        <v>72</v>
      </c>
      <c r="H22" s="100" t="s">
        <v>73</v>
      </c>
      <c r="I22" s="100"/>
      <c r="J22" s="115"/>
      <c r="K22" s="100"/>
      <c r="L22" s="115"/>
      <c r="M22" s="100"/>
      <c r="N22" s="116"/>
      <c r="O22" s="100"/>
      <c r="P22" s="116"/>
      <c r="Q22" s="116"/>
      <c r="R22" s="116"/>
      <c r="S22" s="116"/>
      <c r="T22" s="116"/>
      <c r="U22" s="116"/>
      <c r="V22" s="116"/>
      <c r="W22" s="116"/>
      <c r="X22" s="116"/>
    </row>
    <row r="23" s="51" customFormat="1" ht="36" hidden="1" spans="1:24">
      <c r="A23" s="95"/>
      <c r="B23" s="96" t="s">
        <v>74</v>
      </c>
      <c r="C23" s="97" t="s">
        <v>62</v>
      </c>
      <c r="D23" s="98">
        <v>51.51</v>
      </c>
      <c r="E23" s="98"/>
      <c r="F23" s="98">
        <v>51.51</v>
      </c>
      <c r="G23" s="99" t="s">
        <v>75</v>
      </c>
      <c r="H23" s="100" t="s">
        <v>76</v>
      </c>
      <c r="I23" s="100"/>
      <c r="J23" s="115"/>
      <c r="K23" s="100"/>
      <c r="L23" s="115"/>
      <c r="M23" s="100"/>
      <c r="N23" s="116"/>
      <c r="O23" s="100"/>
      <c r="P23" s="116"/>
      <c r="Q23" s="116"/>
      <c r="R23" s="116"/>
      <c r="S23" s="116"/>
      <c r="T23" s="116"/>
      <c r="U23" s="116"/>
      <c r="V23" s="116"/>
      <c r="W23" s="116"/>
      <c r="X23" s="116"/>
    </row>
    <row r="24" ht="39.9" hidden="1" customHeight="1" spans="1:24">
      <c r="A24" s="85">
        <v>3</v>
      </c>
      <c r="B24" s="86" t="s">
        <v>77</v>
      </c>
      <c r="C24" s="85" t="s">
        <v>62</v>
      </c>
      <c r="D24" s="87">
        <f>E24+F24</f>
        <v>265.43</v>
      </c>
      <c r="E24" s="87"/>
      <c r="F24" s="87">
        <v>265.43</v>
      </c>
      <c r="G24" s="88" t="s">
        <v>78</v>
      </c>
      <c r="H24" s="94" t="s">
        <v>79</v>
      </c>
      <c r="I24" s="85"/>
      <c r="J24" s="94"/>
      <c r="K24" s="112" t="s">
        <v>80</v>
      </c>
      <c r="L24" s="94" t="s">
        <v>66</v>
      </c>
      <c r="M24" s="113"/>
      <c r="N24" s="113"/>
      <c r="O24" s="94"/>
      <c r="P24" s="113"/>
      <c r="Q24" s="113"/>
      <c r="R24" s="113"/>
      <c r="S24" s="113"/>
      <c r="T24" s="113"/>
      <c r="U24" s="113"/>
      <c r="V24" s="113"/>
      <c r="W24" s="113"/>
      <c r="X24" s="113"/>
    </row>
    <row r="25" ht="30" hidden="1" customHeight="1" spans="1:24">
      <c r="A25" s="85">
        <v>4</v>
      </c>
      <c r="B25" s="86" t="s">
        <v>81</v>
      </c>
      <c r="C25" s="85" t="s">
        <v>62</v>
      </c>
      <c r="D25" s="87">
        <f>E25+F25</f>
        <v>29.7</v>
      </c>
      <c r="E25" s="87"/>
      <c r="F25" s="87">
        <v>29.7</v>
      </c>
      <c r="G25" s="88" t="s">
        <v>55</v>
      </c>
      <c r="H25" s="88" t="s">
        <v>82</v>
      </c>
      <c r="I25" s="85"/>
      <c r="J25" s="94"/>
      <c r="K25" s="112" t="s">
        <v>83</v>
      </c>
      <c r="L25" s="94" t="s">
        <v>66</v>
      </c>
      <c r="M25" s="113"/>
      <c r="N25" s="113"/>
      <c r="O25" s="94"/>
      <c r="P25" s="113"/>
      <c r="Q25" s="113"/>
      <c r="R25" s="113"/>
      <c r="S25" s="113"/>
      <c r="T25" s="113"/>
      <c r="U25" s="113"/>
      <c r="V25" s="113"/>
      <c r="W25" s="113"/>
      <c r="X25" s="113"/>
    </row>
    <row r="26" ht="30" hidden="1" customHeight="1" spans="1:24">
      <c r="A26" s="85">
        <v>5</v>
      </c>
      <c r="B26" s="86" t="s">
        <v>84</v>
      </c>
      <c r="C26" s="85" t="s">
        <v>85</v>
      </c>
      <c r="D26" s="87">
        <f>E26+F26</f>
        <v>758</v>
      </c>
      <c r="E26" s="87"/>
      <c r="F26" s="87">
        <v>758</v>
      </c>
      <c r="G26" s="88" t="s">
        <v>55</v>
      </c>
      <c r="H26" s="88" t="s">
        <v>82</v>
      </c>
      <c r="I26" s="85"/>
      <c r="J26" s="94"/>
      <c r="K26" s="112" t="s">
        <v>83</v>
      </c>
      <c r="L26" s="94" t="s">
        <v>66</v>
      </c>
      <c r="M26" s="113">
        <v>2017</v>
      </c>
      <c r="N26" s="113"/>
      <c r="O26" s="94"/>
      <c r="P26" s="113"/>
      <c r="Q26" s="113"/>
      <c r="R26" s="113"/>
      <c r="S26" s="113"/>
      <c r="T26" s="113"/>
      <c r="U26" s="113"/>
      <c r="V26" s="113"/>
      <c r="W26" s="113"/>
      <c r="X26" s="113"/>
    </row>
    <row r="27" ht="30" hidden="1" customHeight="1" spans="1:24">
      <c r="A27" s="85">
        <v>6</v>
      </c>
      <c r="B27" s="86" t="s">
        <v>86</v>
      </c>
      <c r="C27" s="85" t="s">
        <v>87</v>
      </c>
      <c r="D27" s="87">
        <f>E27+F27</f>
        <v>87.8</v>
      </c>
      <c r="E27" s="87"/>
      <c r="F27" s="87">
        <v>87.8</v>
      </c>
      <c r="G27" s="88" t="s">
        <v>55</v>
      </c>
      <c r="H27" s="88" t="s">
        <v>82</v>
      </c>
      <c r="I27" s="85"/>
      <c r="J27" s="94"/>
      <c r="K27" s="112" t="s">
        <v>83</v>
      </c>
      <c r="L27" s="94" t="s">
        <v>66</v>
      </c>
      <c r="M27" s="113"/>
      <c r="N27" s="113"/>
      <c r="O27" s="94"/>
      <c r="P27" s="113"/>
      <c r="Q27" s="113"/>
      <c r="R27" s="113"/>
      <c r="S27" s="113"/>
      <c r="T27" s="113"/>
      <c r="U27" s="113"/>
      <c r="V27" s="113"/>
      <c r="W27" s="113"/>
      <c r="X27" s="113"/>
    </row>
    <row r="28" ht="30" hidden="1" customHeight="1" spans="1:24">
      <c r="A28" s="85">
        <v>7</v>
      </c>
      <c r="B28" s="86" t="s">
        <v>88</v>
      </c>
      <c r="C28" s="85" t="s">
        <v>89</v>
      </c>
      <c r="D28" s="87">
        <f t="shared" ref="D28" si="0">E28+F28</f>
        <v>50.8</v>
      </c>
      <c r="E28" s="87"/>
      <c r="F28" s="87">
        <v>50.8</v>
      </c>
      <c r="G28" s="88" t="s">
        <v>55</v>
      </c>
      <c r="H28" s="88" t="s">
        <v>82</v>
      </c>
      <c r="I28" s="85"/>
      <c r="J28" s="94"/>
      <c r="K28" s="112" t="s">
        <v>83</v>
      </c>
      <c r="L28" s="94" t="s">
        <v>66</v>
      </c>
      <c r="M28" s="113"/>
      <c r="N28" s="113"/>
      <c r="O28" s="94"/>
      <c r="P28" s="113"/>
      <c r="Q28" s="113"/>
      <c r="R28" s="113"/>
      <c r="S28" s="113"/>
      <c r="T28" s="113"/>
      <c r="U28" s="113"/>
      <c r="V28" s="113"/>
      <c r="W28" s="113"/>
      <c r="X28" s="113"/>
    </row>
    <row r="29" ht="24" hidden="1" customHeight="1" spans="1:24">
      <c r="A29" s="85">
        <v>8</v>
      </c>
      <c r="B29" s="86" t="s">
        <v>90</v>
      </c>
      <c r="C29" s="85" t="s">
        <v>91</v>
      </c>
      <c r="D29" s="87">
        <f>F29</f>
        <v>40</v>
      </c>
      <c r="E29" s="87"/>
      <c r="F29" s="87">
        <v>40</v>
      </c>
      <c r="G29" s="88" t="s">
        <v>55</v>
      </c>
      <c r="H29" s="88" t="s">
        <v>82</v>
      </c>
      <c r="I29" s="85"/>
      <c r="J29" s="94"/>
      <c r="K29" s="112" t="s">
        <v>83</v>
      </c>
      <c r="L29" s="94" t="s">
        <v>66</v>
      </c>
      <c r="M29" s="113"/>
      <c r="N29" s="113"/>
      <c r="O29" s="94"/>
      <c r="P29" s="113"/>
      <c r="Q29" s="113"/>
      <c r="R29" s="113"/>
      <c r="S29" s="113"/>
      <c r="T29" s="113"/>
      <c r="U29" s="113"/>
      <c r="V29" s="113"/>
      <c r="W29" s="113"/>
      <c r="X29" s="113"/>
    </row>
    <row r="30" ht="25.05" customHeight="1" spans="1:24">
      <c r="A30" s="89" t="s">
        <v>92</v>
      </c>
      <c r="B30" s="90" t="s">
        <v>93</v>
      </c>
      <c r="C30" s="85"/>
      <c r="D30" s="101"/>
      <c r="E30" s="101"/>
      <c r="F30" s="101"/>
      <c r="G30" s="91"/>
      <c r="H30" s="92"/>
      <c r="I30" s="92"/>
      <c r="J30" s="91"/>
      <c r="K30" s="92"/>
      <c r="L30" s="91"/>
      <c r="M30" s="113"/>
      <c r="N30" s="113"/>
      <c r="O30" s="94"/>
      <c r="P30" s="113"/>
      <c r="Q30" s="113"/>
      <c r="R30" s="113"/>
      <c r="S30" s="113"/>
      <c r="T30" s="113"/>
      <c r="U30" s="113"/>
      <c r="V30" s="113"/>
      <c r="W30" s="113"/>
      <c r="X30" s="113"/>
    </row>
    <row r="31" ht="48" hidden="1" spans="1:24">
      <c r="A31" s="85">
        <v>9</v>
      </c>
      <c r="B31" s="86" t="s">
        <v>94</v>
      </c>
      <c r="C31" s="85" t="s">
        <v>62</v>
      </c>
      <c r="D31" s="87">
        <v>47.3</v>
      </c>
      <c r="E31" s="87"/>
      <c r="F31" s="87">
        <v>47.3</v>
      </c>
      <c r="G31" s="88" t="s">
        <v>95</v>
      </c>
      <c r="H31" s="88" t="s">
        <v>96</v>
      </c>
      <c r="I31" s="85"/>
      <c r="J31" s="94"/>
      <c r="K31" s="94" t="s">
        <v>97</v>
      </c>
      <c r="L31" s="94" t="s">
        <v>66</v>
      </c>
      <c r="M31" s="113"/>
      <c r="N31" s="113"/>
      <c r="O31" s="94" t="s">
        <v>67</v>
      </c>
      <c r="P31" s="113"/>
      <c r="Q31" s="113"/>
      <c r="R31" s="113"/>
      <c r="S31" s="113"/>
      <c r="T31" s="113"/>
      <c r="U31" s="113"/>
      <c r="V31" s="113"/>
      <c r="W31" s="113"/>
      <c r="X31" s="113"/>
    </row>
    <row r="32" s="51" customFormat="1" ht="30" hidden="1" customHeight="1" spans="1:24">
      <c r="A32" s="95"/>
      <c r="B32" s="96" t="s">
        <v>98</v>
      </c>
      <c r="C32" s="95" t="s">
        <v>62</v>
      </c>
      <c r="D32" s="98">
        <v>17.76</v>
      </c>
      <c r="E32" s="98"/>
      <c r="F32" s="98">
        <v>17.76</v>
      </c>
      <c r="G32" s="99" t="s">
        <v>99</v>
      </c>
      <c r="H32" s="100" t="s">
        <v>79</v>
      </c>
      <c r="I32" s="95"/>
      <c r="J32" s="100"/>
      <c r="K32" s="100"/>
      <c r="L32" s="100"/>
      <c r="M32" s="116"/>
      <c r="N32" s="116"/>
      <c r="O32" s="100"/>
      <c r="P32" s="116"/>
      <c r="Q32" s="116"/>
      <c r="R32" s="116"/>
      <c r="S32" s="116"/>
      <c r="T32" s="116"/>
      <c r="U32" s="116"/>
      <c r="V32" s="116"/>
      <c r="W32" s="116"/>
      <c r="X32" s="116"/>
    </row>
    <row r="33" s="51" customFormat="1" ht="19.95" hidden="1" customHeight="1" spans="1:24">
      <c r="A33" s="95"/>
      <c r="B33" s="102" t="s">
        <v>100</v>
      </c>
      <c r="C33" s="95" t="s">
        <v>62</v>
      </c>
      <c r="D33" s="98">
        <v>6.3</v>
      </c>
      <c r="E33" s="98"/>
      <c r="F33" s="98">
        <v>6.3</v>
      </c>
      <c r="G33" s="99" t="s">
        <v>101</v>
      </c>
      <c r="H33" s="99" t="s">
        <v>82</v>
      </c>
      <c r="I33" s="95"/>
      <c r="J33" s="100"/>
      <c r="K33" s="100"/>
      <c r="L33" s="100"/>
      <c r="M33" s="116"/>
      <c r="N33" s="116"/>
      <c r="O33" s="100"/>
      <c r="P33" s="116"/>
      <c r="Q33" s="116"/>
      <c r="R33" s="116"/>
      <c r="S33" s="116"/>
      <c r="T33" s="116"/>
      <c r="U33" s="116"/>
      <c r="V33" s="116"/>
      <c r="W33" s="116"/>
      <c r="X33" s="116"/>
    </row>
    <row r="34" s="51" customFormat="1" ht="18.9" hidden="1" customHeight="1" spans="1:24">
      <c r="A34" s="95"/>
      <c r="B34" s="96" t="s">
        <v>74</v>
      </c>
      <c r="C34" s="95" t="s">
        <v>62</v>
      </c>
      <c r="D34" s="98">
        <v>17.59</v>
      </c>
      <c r="E34" s="98"/>
      <c r="F34" s="98">
        <v>17.59</v>
      </c>
      <c r="G34" s="99" t="s">
        <v>102</v>
      </c>
      <c r="H34" s="100" t="s">
        <v>76</v>
      </c>
      <c r="I34" s="95"/>
      <c r="J34" s="100"/>
      <c r="K34" s="100"/>
      <c r="L34" s="100"/>
      <c r="M34" s="116"/>
      <c r="N34" s="116"/>
      <c r="O34" s="100"/>
      <c r="P34" s="116"/>
      <c r="Q34" s="116"/>
      <c r="R34" s="116"/>
      <c r="S34" s="116"/>
      <c r="T34" s="116"/>
      <c r="U34" s="116"/>
      <c r="V34" s="116"/>
      <c r="W34" s="116"/>
      <c r="X34" s="116"/>
    </row>
    <row r="35" s="51" customFormat="1" ht="18.9" hidden="1" customHeight="1" spans="1:24">
      <c r="A35" s="95"/>
      <c r="B35" s="96" t="s">
        <v>103</v>
      </c>
      <c r="C35" s="95" t="s">
        <v>62</v>
      </c>
      <c r="D35" s="98">
        <v>5.65</v>
      </c>
      <c r="E35" s="98"/>
      <c r="F35" s="98">
        <v>5.65</v>
      </c>
      <c r="G35" s="99" t="s">
        <v>104</v>
      </c>
      <c r="H35" s="100" t="s">
        <v>105</v>
      </c>
      <c r="I35" s="95"/>
      <c r="J35" s="100"/>
      <c r="K35" s="100"/>
      <c r="L35" s="100"/>
      <c r="M35" s="116"/>
      <c r="N35" s="116"/>
      <c r="O35" s="100"/>
      <c r="P35" s="116"/>
      <c r="Q35" s="116"/>
      <c r="R35" s="116"/>
      <c r="S35" s="116"/>
      <c r="T35" s="116"/>
      <c r="U35" s="116"/>
      <c r="V35" s="116"/>
      <c r="W35" s="116"/>
      <c r="X35" s="116"/>
    </row>
    <row r="36" s="51" customFormat="1" ht="30" hidden="1" customHeight="1" spans="1:24">
      <c r="A36" s="95"/>
      <c r="B36" s="96" t="s">
        <v>106</v>
      </c>
      <c r="C36" s="95" t="s">
        <v>62</v>
      </c>
      <c r="D36" s="98">
        <v>9.19</v>
      </c>
      <c r="E36" s="98"/>
      <c r="F36" s="98">
        <v>9.19</v>
      </c>
      <c r="G36" s="99" t="s">
        <v>107</v>
      </c>
      <c r="H36" s="100" t="s">
        <v>108</v>
      </c>
      <c r="I36" s="95"/>
      <c r="J36" s="100"/>
      <c r="K36" s="100"/>
      <c r="L36" s="100"/>
      <c r="M36" s="116"/>
      <c r="N36" s="116"/>
      <c r="O36" s="100"/>
      <c r="P36" s="116"/>
      <c r="Q36" s="116"/>
      <c r="R36" s="116"/>
      <c r="S36" s="116"/>
      <c r="T36" s="116"/>
      <c r="U36" s="116"/>
      <c r="V36" s="116"/>
      <c r="W36" s="116"/>
      <c r="X36" s="116"/>
    </row>
    <row r="37" ht="30" hidden="1" customHeight="1" spans="1:24">
      <c r="A37" s="85">
        <v>10</v>
      </c>
      <c r="B37" s="86" t="s">
        <v>109</v>
      </c>
      <c r="C37" s="85" t="s">
        <v>62</v>
      </c>
      <c r="D37" s="87">
        <f>E37+F37</f>
        <v>8</v>
      </c>
      <c r="E37" s="87"/>
      <c r="F37" s="87">
        <v>8</v>
      </c>
      <c r="G37" s="88" t="s">
        <v>110</v>
      </c>
      <c r="H37" s="88" t="s">
        <v>111</v>
      </c>
      <c r="I37" s="85"/>
      <c r="J37" s="94"/>
      <c r="K37" s="112" t="s">
        <v>83</v>
      </c>
      <c r="L37" s="94" t="s">
        <v>112</v>
      </c>
      <c r="M37" s="113">
        <v>2018</v>
      </c>
      <c r="N37" s="113"/>
      <c r="O37" s="94" t="s">
        <v>67</v>
      </c>
      <c r="P37" s="113"/>
      <c r="Q37" s="113"/>
      <c r="R37" s="113"/>
      <c r="S37" s="113"/>
      <c r="T37" s="113"/>
      <c r="U37" s="113"/>
      <c r="V37" s="113"/>
      <c r="W37" s="113"/>
      <c r="X37" s="113"/>
    </row>
    <row r="38" s="51" customFormat="1" ht="50.1" hidden="1" customHeight="1" spans="1:24">
      <c r="A38" s="95"/>
      <c r="B38" s="96" t="s">
        <v>113</v>
      </c>
      <c r="C38" s="95" t="s">
        <v>62</v>
      </c>
      <c r="D38" s="98">
        <v>2.1</v>
      </c>
      <c r="E38" s="98"/>
      <c r="F38" s="98">
        <v>2.1</v>
      </c>
      <c r="G38" s="99" t="s">
        <v>114</v>
      </c>
      <c r="H38" s="99" t="s">
        <v>111</v>
      </c>
      <c r="I38" s="95"/>
      <c r="J38" s="100"/>
      <c r="K38" s="117" t="s">
        <v>115</v>
      </c>
      <c r="L38" s="100"/>
      <c r="M38" s="116"/>
      <c r="N38" s="116"/>
      <c r="O38" s="100"/>
      <c r="P38" s="116"/>
      <c r="Q38" s="116"/>
      <c r="R38" s="116"/>
      <c r="S38" s="116"/>
      <c r="T38" s="116"/>
      <c r="U38" s="116"/>
      <c r="V38" s="116"/>
      <c r="W38" s="116"/>
      <c r="X38" s="116"/>
    </row>
    <row r="39" ht="30" hidden="1" customHeight="1" spans="1:24">
      <c r="A39" s="85">
        <v>11</v>
      </c>
      <c r="B39" s="86" t="s">
        <v>109</v>
      </c>
      <c r="C39" s="85" t="s">
        <v>62</v>
      </c>
      <c r="D39" s="87">
        <f>E39+F39</f>
        <v>8</v>
      </c>
      <c r="E39" s="87"/>
      <c r="F39" s="87">
        <v>8</v>
      </c>
      <c r="G39" s="88" t="s">
        <v>116</v>
      </c>
      <c r="H39" s="88" t="s">
        <v>117</v>
      </c>
      <c r="I39" s="85"/>
      <c r="J39" s="94"/>
      <c r="K39" s="112" t="s">
        <v>83</v>
      </c>
      <c r="L39" s="94" t="s">
        <v>66</v>
      </c>
      <c r="M39" s="113">
        <v>2017</v>
      </c>
      <c r="N39" s="113"/>
      <c r="O39" s="94" t="s">
        <v>67</v>
      </c>
      <c r="P39" s="113"/>
      <c r="Q39" s="113"/>
      <c r="R39" s="113"/>
      <c r="S39" s="113"/>
      <c r="T39" s="113"/>
      <c r="U39" s="113"/>
      <c r="V39" s="113"/>
      <c r="W39" s="113"/>
      <c r="X39" s="113"/>
    </row>
    <row r="40" ht="48" hidden="1" spans="1:24">
      <c r="A40" s="85">
        <v>12</v>
      </c>
      <c r="B40" s="86" t="s">
        <v>118</v>
      </c>
      <c r="C40" s="85" t="s">
        <v>119</v>
      </c>
      <c r="D40" s="87">
        <v>150</v>
      </c>
      <c r="E40" s="87"/>
      <c r="F40" s="87">
        <v>150</v>
      </c>
      <c r="G40" s="88" t="s">
        <v>120</v>
      </c>
      <c r="H40" s="88" t="s">
        <v>121</v>
      </c>
      <c r="I40" s="85"/>
      <c r="J40" s="94"/>
      <c r="K40" s="112" t="s">
        <v>83</v>
      </c>
      <c r="L40" s="94" t="s">
        <v>66</v>
      </c>
      <c r="M40" s="113"/>
      <c r="N40" s="113"/>
      <c r="O40" s="94"/>
      <c r="P40" s="113"/>
      <c r="Q40" s="113"/>
      <c r="R40" s="113"/>
      <c r="S40" s="113"/>
      <c r="T40" s="113"/>
      <c r="U40" s="113"/>
      <c r="V40" s="113"/>
      <c r="W40" s="113"/>
      <c r="X40" s="113"/>
    </row>
    <row r="41" s="51" customFormat="1" ht="28.5" hidden="1" customHeight="1" spans="1:24">
      <c r="A41" s="182" t="s">
        <v>122</v>
      </c>
      <c r="B41" s="96" t="s">
        <v>123</v>
      </c>
      <c r="C41" s="95" t="s">
        <v>87</v>
      </c>
      <c r="D41" s="98">
        <v>60</v>
      </c>
      <c r="E41" s="98"/>
      <c r="F41" s="98">
        <v>60</v>
      </c>
      <c r="G41" s="100" t="s">
        <v>124</v>
      </c>
      <c r="H41" s="99" t="s">
        <v>121</v>
      </c>
      <c r="I41" s="95"/>
      <c r="J41" s="100"/>
      <c r="K41" s="112" t="s">
        <v>83</v>
      </c>
      <c r="L41" s="94" t="s">
        <v>66</v>
      </c>
      <c r="M41" s="116"/>
      <c r="N41" s="116"/>
      <c r="O41" s="100"/>
      <c r="P41" s="116"/>
      <c r="Q41" s="116"/>
      <c r="R41" s="116"/>
      <c r="S41" s="116"/>
      <c r="T41" s="116"/>
      <c r="U41" s="116"/>
      <c r="V41" s="116"/>
      <c r="W41" s="116"/>
      <c r="X41" s="116"/>
    </row>
    <row r="42" s="51" customFormat="1" ht="30" hidden="1" customHeight="1" spans="1:24">
      <c r="A42" s="182" t="s">
        <v>122</v>
      </c>
      <c r="B42" s="96" t="s">
        <v>125</v>
      </c>
      <c r="C42" s="95" t="s">
        <v>62</v>
      </c>
      <c r="D42" s="98">
        <v>10</v>
      </c>
      <c r="E42" s="98"/>
      <c r="F42" s="98">
        <v>10</v>
      </c>
      <c r="G42" s="99" t="s">
        <v>126</v>
      </c>
      <c r="H42" s="99" t="s">
        <v>121</v>
      </c>
      <c r="I42" s="95"/>
      <c r="J42" s="100"/>
      <c r="K42" s="112" t="s">
        <v>83</v>
      </c>
      <c r="L42" s="94" t="s">
        <v>66</v>
      </c>
      <c r="M42" s="116"/>
      <c r="N42" s="116"/>
      <c r="O42" s="100"/>
      <c r="P42" s="116"/>
      <c r="Q42" s="116"/>
      <c r="R42" s="116"/>
      <c r="S42" s="116"/>
      <c r="T42" s="116"/>
      <c r="U42" s="116"/>
      <c r="V42" s="116"/>
      <c r="W42" s="116"/>
      <c r="X42" s="116"/>
    </row>
    <row r="43" s="51" customFormat="1" ht="30" hidden="1" customHeight="1" spans="1:24">
      <c r="A43" s="182" t="s">
        <v>122</v>
      </c>
      <c r="B43" s="96" t="s">
        <v>127</v>
      </c>
      <c r="C43" s="95" t="s">
        <v>128</v>
      </c>
      <c r="D43" s="98">
        <v>15</v>
      </c>
      <c r="E43" s="98"/>
      <c r="F43" s="98">
        <v>15</v>
      </c>
      <c r="G43" s="100" t="s">
        <v>129</v>
      </c>
      <c r="H43" s="99" t="s">
        <v>121</v>
      </c>
      <c r="I43" s="95"/>
      <c r="J43" s="100"/>
      <c r="K43" s="112" t="s">
        <v>83</v>
      </c>
      <c r="L43" s="94" t="s">
        <v>66</v>
      </c>
      <c r="M43" s="116"/>
      <c r="N43" s="116"/>
      <c r="O43" s="100"/>
      <c r="P43" s="116"/>
      <c r="Q43" s="116"/>
      <c r="R43" s="116"/>
      <c r="S43" s="116"/>
      <c r="T43" s="116"/>
      <c r="U43" s="116"/>
      <c r="V43" s="116"/>
      <c r="W43" s="116"/>
      <c r="X43" s="116"/>
    </row>
    <row r="44" s="51" customFormat="1" ht="30" hidden="1" customHeight="1" spans="1:24">
      <c r="A44" s="182" t="s">
        <v>122</v>
      </c>
      <c r="B44" s="96" t="s">
        <v>130</v>
      </c>
      <c r="C44" s="95" t="s">
        <v>131</v>
      </c>
      <c r="D44" s="98">
        <v>65</v>
      </c>
      <c r="E44" s="98"/>
      <c r="F44" s="98">
        <v>65</v>
      </c>
      <c r="G44" s="99" t="s">
        <v>132</v>
      </c>
      <c r="H44" s="99" t="s">
        <v>121</v>
      </c>
      <c r="I44" s="95"/>
      <c r="J44" s="100"/>
      <c r="K44" s="112" t="s">
        <v>83</v>
      </c>
      <c r="L44" s="94" t="s">
        <v>66</v>
      </c>
      <c r="M44" s="116"/>
      <c r="N44" s="116"/>
      <c r="O44" s="100"/>
      <c r="P44" s="116"/>
      <c r="Q44" s="116"/>
      <c r="R44" s="116"/>
      <c r="S44" s="116"/>
      <c r="T44" s="116"/>
      <c r="U44" s="116"/>
      <c r="V44" s="116"/>
      <c r="W44" s="116"/>
      <c r="X44" s="116"/>
    </row>
    <row r="45" ht="24" hidden="1" spans="1:24">
      <c r="A45" s="85">
        <v>13</v>
      </c>
      <c r="B45" s="86" t="s">
        <v>133</v>
      </c>
      <c r="C45" s="85" t="s">
        <v>134</v>
      </c>
      <c r="D45" s="87">
        <v>98.66</v>
      </c>
      <c r="E45" s="87"/>
      <c r="F45" s="87">
        <v>98.66</v>
      </c>
      <c r="G45" s="88" t="s">
        <v>135</v>
      </c>
      <c r="H45" s="94" t="s">
        <v>79</v>
      </c>
      <c r="I45" s="85"/>
      <c r="J45" s="94"/>
      <c r="K45" s="112" t="s">
        <v>83</v>
      </c>
      <c r="L45" s="94" t="s">
        <v>66</v>
      </c>
      <c r="M45" s="113"/>
      <c r="N45" s="113"/>
      <c r="O45" s="94"/>
      <c r="P45" s="113"/>
      <c r="Q45" s="113"/>
      <c r="R45" s="113"/>
      <c r="S45" s="113"/>
      <c r="T45" s="113"/>
      <c r="U45" s="113"/>
      <c r="V45" s="113"/>
      <c r="W45" s="113"/>
      <c r="X45" s="113"/>
    </row>
    <row r="46" s="51" customFormat="1" ht="30" hidden="1" customHeight="1" spans="1:24">
      <c r="A46" s="182" t="s">
        <v>122</v>
      </c>
      <c r="B46" s="96" t="s">
        <v>136</v>
      </c>
      <c r="C46" s="95" t="s">
        <v>137</v>
      </c>
      <c r="D46" s="98">
        <v>28.81</v>
      </c>
      <c r="E46" s="98"/>
      <c r="F46" s="98">
        <v>28.81</v>
      </c>
      <c r="G46" s="99" t="s">
        <v>138</v>
      </c>
      <c r="H46" s="100" t="s">
        <v>79</v>
      </c>
      <c r="I46" s="95"/>
      <c r="J46" s="100"/>
      <c r="K46" s="112" t="s">
        <v>83</v>
      </c>
      <c r="L46" s="94" t="s">
        <v>112</v>
      </c>
      <c r="M46" s="116"/>
      <c r="N46" s="116"/>
      <c r="O46" s="100"/>
      <c r="P46" s="116"/>
      <c r="Q46" s="116"/>
      <c r="R46" s="116"/>
      <c r="S46" s="116"/>
      <c r="T46" s="116"/>
      <c r="U46" s="116"/>
      <c r="V46" s="116"/>
      <c r="W46" s="116"/>
      <c r="X46" s="116"/>
    </row>
    <row r="47" s="51" customFormat="1" ht="30" hidden="1" customHeight="1" spans="1:24">
      <c r="A47" s="182" t="s">
        <v>122</v>
      </c>
      <c r="B47" s="96" t="s">
        <v>139</v>
      </c>
      <c r="C47" s="95" t="s">
        <v>89</v>
      </c>
      <c r="D47" s="98">
        <v>8.31</v>
      </c>
      <c r="E47" s="98"/>
      <c r="F47" s="98">
        <v>8.31</v>
      </c>
      <c r="G47" s="99" t="s">
        <v>140</v>
      </c>
      <c r="H47" s="100" t="s">
        <v>79</v>
      </c>
      <c r="I47" s="95"/>
      <c r="J47" s="100"/>
      <c r="K47" s="112"/>
      <c r="L47" s="94"/>
      <c r="M47" s="116"/>
      <c r="N47" s="116"/>
      <c r="O47" s="100"/>
      <c r="P47" s="116"/>
      <c r="Q47" s="116"/>
      <c r="R47" s="116"/>
      <c r="S47" s="116"/>
      <c r="T47" s="116"/>
      <c r="U47" s="116"/>
      <c r="V47" s="116"/>
      <c r="W47" s="116"/>
      <c r="X47" s="116"/>
    </row>
    <row r="48" s="51" customFormat="1" ht="30" hidden="1" customHeight="1" spans="1:24">
      <c r="A48" s="182" t="s">
        <v>122</v>
      </c>
      <c r="B48" s="96" t="s">
        <v>136</v>
      </c>
      <c r="C48" s="95" t="s">
        <v>137</v>
      </c>
      <c r="D48" s="98">
        <v>9.81</v>
      </c>
      <c r="E48" s="98"/>
      <c r="F48" s="98">
        <v>9.81</v>
      </c>
      <c r="G48" s="99" t="s">
        <v>141</v>
      </c>
      <c r="H48" s="100" t="s">
        <v>79</v>
      </c>
      <c r="I48" s="95"/>
      <c r="J48" s="100"/>
      <c r="K48" s="112" t="s">
        <v>83</v>
      </c>
      <c r="L48" s="94" t="s">
        <v>112</v>
      </c>
      <c r="M48" s="116"/>
      <c r="N48" s="116"/>
      <c r="O48" s="100"/>
      <c r="P48" s="116"/>
      <c r="Q48" s="116"/>
      <c r="R48" s="116"/>
      <c r="S48" s="116"/>
      <c r="T48" s="116"/>
      <c r="U48" s="116"/>
      <c r="V48" s="116"/>
      <c r="W48" s="116"/>
      <c r="X48" s="116"/>
    </row>
    <row r="49" s="51" customFormat="1" ht="30" hidden="1" customHeight="1" spans="1:24">
      <c r="A49" s="182" t="s">
        <v>122</v>
      </c>
      <c r="B49" s="96" t="s">
        <v>142</v>
      </c>
      <c r="C49" s="95" t="s">
        <v>137</v>
      </c>
      <c r="D49" s="98">
        <v>51.73</v>
      </c>
      <c r="E49" s="98"/>
      <c r="F49" s="98">
        <v>51.73</v>
      </c>
      <c r="G49" s="99" t="s">
        <v>143</v>
      </c>
      <c r="H49" s="100" t="s">
        <v>79</v>
      </c>
      <c r="I49" s="95"/>
      <c r="J49" s="100"/>
      <c r="K49" s="112" t="s">
        <v>83</v>
      </c>
      <c r="L49" s="94" t="s">
        <v>112</v>
      </c>
      <c r="M49" s="116"/>
      <c r="N49" s="116"/>
      <c r="O49" s="100"/>
      <c r="P49" s="116"/>
      <c r="Q49" s="116"/>
      <c r="R49" s="116"/>
      <c r="S49" s="116"/>
      <c r="T49" s="116"/>
      <c r="U49" s="116"/>
      <c r="V49" s="116"/>
      <c r="W49" s="116"/>
      <c r="X49" s="116"/>
    </row>
    <row r="50" ht="28.5" hidden="1" customHeight="1" spans="1:24">
      <c r="A50" s="85">
        <v>14</v>
      </c>
      <c r="B50" s="86" t="s">
        <v>144</v>
      </c>
      <c r="C50" s="85" t="s">
        <v>145</v>
      </c>
      <c r="D50" s="87">
        <f>E50+F50</f>
        <v>28.27</v>
      </c>
      <c r="E50" s="87"/>
      <c r="F50" s="87">
        <v>28.27</v>
      </c>
      <c r="G50" s="88" t="s">
        <v>146</v>
      </c>
      <c r="H50" s="88" t="s">
        <v>117</v>
      </c>
      <c r="I50" s="85"/>
      <c r="J50" s="94"/>
      <c r="K50" s="112" t="s">
        <v>83</v>
      </c>
      <c r="L50" s="94" t="s">
        <v>112</v>
      </c>
      <c r="M50" s="113">
        <v>2017</v>
      </c>
      <c r="N50" s="113"/>
      <c r="O50" s="94" t="s">
        <v>67</v>
      </c>
      <c r="P50" s="113"/>
      <c r="Q50" s="113"/>
      <c r="R50" s="113"/>
      <c r="S50" s="113"/>
      <c r="T50" s="113"/>
      <c r="U50" s="113"/>
      <c r="V50" s="113"/>
      <c r="W50" s="113"/>
      <c r="X50" s="113"/>
    </row>
    <row r="51" ht="19.05" customHeight="1" spans="1:24">
      <c r="A51" s="85">
        <v>15</v>
      </c>
      <c r="B51" s="103" t="s">
        <v>147</v>
      </c>
      <c r="C51" s="85" t="s">
        <v>145</v>
      </c>
      <c r="D51" s="87">
        <v>5.4</v>
      </c>
      <c r="E51" s="104"/>
      <c r="F51" s="87">
        <v>5.4</v>
      </c>
      <c r="G51" s="94" t="s">
        <v>148</v>
      </c>
      <c r="H51" s="94" t="s">
        <v>149</v>
      </c>
      <c r="I51" s="85"/>
      <c r="J51" s="94"/>
      <c r="K51" s="94" t="s">
        <v>150</v>
      </c>
      <c r="L51" s="94"/>
      <c r="M51" s="94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</row>
    <row r="52" ht="30" hidden="1" customHeight="1" spans="1:24">
      <c r="A52" s="85">
        <v>16</v>
      </c>
      <c r="B52" s="103" t="s">
        <v>151</v>
      </c>
      <c r="C52" s="85" t="s">
        <v>145</v>
      </c>
      <c r="D52" s="87">
        <v>1.5</v>
      </c>
      <c r="E52" s="104"/>
      <c r="F52" s="87">
        <v>1.5</v>
      </c>
      <c r="G52" s="94" t="s">
        <v>152</v>
      </c>
      <c r="H52" s="94" t="s">
        <v>153</v>
      </c>
      <c r="I52" s="85"/>
      <c r="J52" s="94"/>
      <c r="K52" s="94" t="s">
        <v>154</v>
      </c>
      <c r="L52" s="94"/>
      <c r="M52" s="94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</row>
    <row r="53" ht="42" hidden="1" customHeight="1" spans="1:24">
      <c r="A53" s="85">
        <v>17</v>
      </c>
      <c r="B53" s="86" t="s">
        <v>155</v>
      </c>
      <c r="C53" s="85" t="s">
        <v>156</v>
      </c>
      <c r="D53" s="87">
        <f>E53+F53</f>
        <v>0.86</v>
      </c>
      <c r="E53" s="87"/>
      <c r="F53" s="87">
        <v>0.86</v>
      </c>
      <c r="G53" s="94" t="s">
        <v>55</v>
      </c>
      <c r="H53" s="94" t="s">
        <v>79</v>
      </c>
      <c r="I53" s="85"/>
      <c r="J53" s="94"/>
      <c r="K53" s="112" t="s">
        <v>157</v>
      </c>
      <c r="L53" s="94" t="s">
        <v>112</v>
      </c>
      <c r="M53" s="113"/>
      <c r="N53" s="113"/>
      <c r="O53" s="94" t="s">
        <v>67</v>
      </c>
      <c r="P53" s="113"/>
      <c r="Q53" s="113"/>
      <c r="R53" s="113"/>
      <c r="S53" s="113"/>
      <c r="T53" s="113"/>
      <c r="U53" s="113"/>
      <c r="V53" s="113"/>
      <c r="W53" s="113"/>
      <c r="X53" s="113"/>
    </row>
    <row r="54" ht="28.5" hidden="1" customHeight="1" spans="1:24">
      <c r="A54" s="85">
        <v>18</v>
      </c>
      <c r="B54" s="103" t="s">
        <v>158</v>
      </c>
      <c r="C54" s="85" t="s">
        <v>156</v>
      </c>
      <c r="D54" s="87">
        <f>E54+F54</f>
        <v>0.06</v>
      </c>
      <c r="E54" s="87"/>
      <c r="F54" s="87">
        <v>0.06</v>
      </c>
      <c r="G54" s="88" t="s">
        <v>159</v>
      </c>
      <c r="H54" s="88" t="s">
        <v>76</v>
      </c>
      <c r="I54" s="85"/>
      <c r="J54" s="94"/>
      <c r="K54" s="112" t="s">
        <v>83</v>
      </c>
      <c r="L54" s="94" t="s">
        <v>112</v>
      </c>
      <c r="M54" s="113">
        <v>2017</v>
      </c>
      <c r="N54" s="113"/>
      <c r="O54" s="94" t="s">
        <v>67</v>
      </c>
      <c r="P54" s="113"/>
      <c r="Q54" s="113"/>
      <c r="R54" s="113"/>
      <c r="S54" s="113"/>
      <c r="T54" s="113"/>
      <c r="U54" s="113"/>
      <c r="V54" s="113"/>
      <c r="W54" s="113"/>
      <c r="X54" s="113"/>
    </row>
    <row r="55" ht="48" customHeight="1" spans="1:24">
      <c r="A55" s="85">
        <v>19</v>
      </c>
      <c r="B55" s="86" t="s">
        <v>160</v>
      </c>
      <c r="C55" s="85" t="s">
        <v>156</v>
      </c>
      <c r="D55" s="87">
        <f>SUM(D56:D62)</f>
        <v>2.5</v>
      </c>
      <c r="E55" s="87"/>
      <c r="F55" s="87">
        <f t="shared" ref="F55" si="1">SUM(F56:F62)</f>
        <v>2.5</v>
      </c>
      <c r="G55" s="88" t="s">
        <v>161</v>
      </c>
      <c r="H55" s="88" t="s">
        <v>162</v>
      </c>
      <c r="I55" s="85"/>
      <c r="J55" s="94"/>
      <c r="K55" s="112" t="s">
        <v>163</v>
      </c>
      <c r="L55" s="94" t="s">
        <v>112</v>
      </c>
      <c r="M55" s="113">
        <v>2017</v>
      </c>
      <c r="N55" s="113"/>
      <c r="O55" s="94" t="s">
        <v>67</v>
      </c>
      <c r="P55" s="113"/>
      <c r="Q55" s="113"/>
      <c r="R55" s="113"/>
      <c r="S55" s="113"/>
      <c r="T55" s="113"/>
      <c r="U55" s="113"/>
      <c r="V55" s="113"/>
      <c r="W55" s="113"/>
      <c r="X55" s="113"/>
    </row>
    <row r="56" s="51" customFormat="1" ht="18.9" hidden="1" customHeight="1" spans="1:24">
      <c r="A56" s="95"/>
      <c r="B56" s="102" t="s">
        <v>164</v>
      </c>
      <c r="C56" s="95" t="s">
        <v>156</v>
      </c>
      <c r="D56" s="98">
        <f t="shared" ref="D56:D62" si="2">E56+F56</f>
        <v>0.7</v>
      </c>
      <c r="E56" s="98"/>
      <c r="F56" s="98">
        <v>0.7</v>
      </c>
      <c r="G56" s="99" t="s">
        <v>55</v>
      </c>
      <c r="H56" s="99" t="s">
        <v>117</v>
      </c>
      <c r="I56" s="95"/>
      <c r="J56" s="100"/>
      <c r="K56" s="117"/>
      <c r="L56" s="100"/>
      <c r="M56" s="116"/>
      <c r="N56" s="116"/>
      <c r="O56" s="100"/>
      <c r="P56" s="116"/>
      <c r="Q56" s="116"/>
      <c r="R56" s="116"/>
      <c r="S56" s="116"/>
      <c r="T56" s="116"/>
      <c r="U56" s="116"/>
      <c r="V56" s="116"/>
      <c r="W56" s="116"/>
      <c r="X56" s="116"/>
    </row>
    <row r="57" s="51" customFormat="1" ht="18.9" hidden="1" customHeight="1" spans="1:24">
      <c r="A57" s="95"/>
      <c r="B57" s="102" t="s">
        <v>103</v>
      </c>
      <c r="C57" s="95" t="s">
        <v>156</v>
      </c>
      <c r="D57" s="98">
        <f t="shared" si="2"/>
        <v>0.4</v>
      </c>
      <c r="E57" s="98"/>
      <c r="F57" s="98">
        <v>0.4</v>
      </c>
      <c r="G57" s="99" t="s">
        <v>165</v>
      </c>
      <c r="H57" s="99" t="s">
        <v>105</v>
      </c>
      <c r="I57" s="95"/>
      <c r="J57" s="100"/>
      <c r="K57" s="117"/>
      <c r="L57" s="100"/>
      <c r="M57" s="116"/>
      <c r="N57" s="116"/>
      <c r="O57" s="100"/>
      <c r="P57" s="116"/>
      <c r="Q57" s="116"/>
      <c r="R57" s="116"/>
      <c r="S57" s="116"/>
      <c r="T57" s="116"/>
      <c r="U57" s="116"/>
      <c r="V57" s="116"/>
      <c r="W57" s="116"/>
      <c r="X57" s="116"/>
    </row>
    <row r="58" s="51" customFormat="1" ht="18.9" hidden="1" customHeight="1" spans="1:24">
      <c r="A58" s="95"/>
      <c r="B58" s="102" t="s">
        <v>166</v>
      </c>
      <c r="C58" s="95" t="s">
        <v>156</v>
      </c>
      <c r="D58" s="98">
        <f t="shared" si="2"/>
        <v>0.25</v>
      </c>
      <c r="E58" s="98"/>
      <c r="F58" s="98">
        <v>0.25</v>
      </c>
      <c r="G58" s="99" t="s">
        <v>167</v>
      </c>
      <c r="H58" s="99" t="s">
        <v>168</v>
      </c>
      <c r="I58" s="95"/>
      <c r="J58" s="100"/>
      <c r="K58" s="117"/>
      <c r="L58" s="100"/>
      <c r="M58" s="116"/>
      <c r="N58" s="116"/>
      <c r="O58" s="100"/>
      <c r="P58" s="116"/>
      <c r="Q58" s="116"/>
      <c r="R58" s="116"/>
      <c r="S58" s="116"/>
      <c r="T58" s="116"/>
      <c r="U58" s="116"/>
      <c r="V58" s="116"/>
      <c r="W58" s="116"/>
      <c r="X58" s="116"/>
    </row>
    <row r="59" s="51" customFormat="1" ht="18.9" customHeight="1" spans="1:24">
      <c r="A59" s="95"/>
      <c r="B59" s="102" t="s">
        <v>68</v>
      </c>
      <c r="C59" s="95" t="s">
        <v>156</v>
      </c>
      <c r="D59" s="98">
        <f t="shared" si="2"/>
        <v>0.15</v>
      </c>
      <c r="E59" s="98"/>
      <c r="F59" s="98">
        <v>0.15</v>
      </c>
      <c r="G59" s="99" t="s">
        <v>169</v>
      </c>
      <c r="H59" s="99" t="s">
        <v>70</v>
      </c>
      <c r="I59" s="95"/>
      <c r="J59" s="100"/>
      <c r="K59" s="117"/>
      <c r="L59" s="100"/>
      <c r="M59" s="116"/>
      <c r="N59" s="116"/>
      <c r="O59" s="100"/>
      <c r="P59" s="116"/>
      <c r="Q59" s="116"/>
      <c r="R59" s="116"/>
      <c r="S59" s="116"/>
      <c r="T59" s="116"/>
      <c r="U59" s="116"/>
      <c r="V59" s="116"/>
      <c r="W59" s="116"/>
      <c r="X59" s="116"/>
    </row>
    <row r="60" s="51" customFormat="1" ht="18.9" hidden="1" customHeight="1" spans="1:24">
      <c r="A60" s="95"/>
      <c r="B60" s="102" t="s">
        <v>71</v>
      </c>
      <c r="C60" s="95" t="s">
        <v>156</v>
      </c>
      <c r="D60" s="98">
        <f t="shared" si="2"/>
        <v>0.34</v>
      </c>
      <c r="E60" s="98"/>
      <c r="F60" s="98">
        <v>0.34</v>
      </c>
      <c r="G60" s="99" t="s">
        <v>170</v>
      </c>
      <c r="H60" s="99" t="s">
        <v>73</v>
      </c>
      <c r="I60" s="95"/>
      <c r="J60" s="100"/>
      <c r="K60" s="117"/>
      <c r="L60" s="100"/>
      <c r="M60" s="116"/>
      <c r="N60" s="116"/>
      <c r="O60" s="100"/>
      <c r="P60" s="116"/>
      <c r="Q60" s="116"/>
      <c r="R60" s="116"/>
      <c r="S60" s="116"/>
      <c r="T60" s="116"/>
      <c r="U60" s="116"/>
      <c r="V60" s="116"/>
      <c r="W60" s="116"/>
      <c r="X60" s="116"/>
    </row>
    <row r="61" s="51" customFormat="1" ht="18.9" hidden="1" customHeight="1" spans="1:24">
      <c r="A61" s="95"/>
      <c r="B61" s="102" t="s">
        <v>171</v>
      </c>
      <c r="C61" s="95" t="s">
        <v>156</v>
      </c>
      <c r="D61" s="98">
        <f t="shared" si="2"/>
        <v>0.42</v>
      </c>
      <c r="E61" s="98"/>
      <c r="F61" s="98">
        <v>0.42</v>
      </c>
      <c r="G61" s="99" t="s">
        <v>172</v>
      </c>
      <c r="H61" s="100" t="s">
        <v>79</v>
      </c>
      <c r="I61" s="95"/>
      <c r="J61" s="100"/>
      <c r="K61" s="117"/>
      <c r="L61" s="100"/>
      <c r="M61" s="116"/>
      <c r="N61" s="116"/>
      <c r="O61" s="100"/>
      <c r="P61" s="116"/>
      <c r="Q61" s="116"/>
      <c r="R61" s="116"/>
      <c r="S61" s="116"/>
      <c r="T61" s="116"/>
      <c r="U61" s="116"/>
      <c r="V61" s="116"/>
      <c r="W61" s="116"/>
      <c r="X61" s="116"/>
    </row>
    <row r="62" s="51" customFormat="1" ht="18.9" hidden="1" customHeight="1" spans="1:24">
      <c r="A62" s="95"/>
      <c r="B62" s="102" t="s">
        <v>100</v>
      </c>
      <c r="C62" s="95" t="s">
        <v>156</v>
      </c>
      <c r="D62" s="98">
        <f t="shared" si="2"/>
        <v>0.24</v>
      </c>
      <c r="E62" s="98"/>
      <c r="F62" s="98">
        <v>0.24</v>
      </c>
      <c r="G62" s="99" t="s">
        <v>173</v>
      </c>
      <c r="H62" s="99" t="s">
        <v>82</v>
      </c>
      <c r="I62" s="95"/>
      <c r="J62" s="100"/>
      <c r="K62" s="117"/>
      <c r="L62" s="100"/>
      <c r="M62" s="116"/>
      <c r="N62" s="116"/>
      <c r="O62" s="100"/>
      <c r="P62" s="116"/>
      <c r="Q62" s="116"/>
      <c r="R62" s="116"/>
      <c r="S62" s="116"/>
      <c r="T62" s="116"/>
      <c r="U62" s="116"/>
      <c r="V62" s="116"/>
      <c r="W62" s="116"/>
      <c r="X62" s="116"/>
    </row>
    <row r="63" ht="19.95" hidden="1" customHeight="1" spans="1:24">
      <c r="A63" s="85">
        <v>20</v>
      </c>
      <c r="B63" s="86" t="s">
        <v>174</v>
      </c>
      <c r="C63" s="85" t="s">
        <v>156</v>
      </c>
      <c r="D63" s="87">
        <v>0.68</v>
      </c>
      <c r="E63" s="87"/>
      <c r="F63" s="87">
        <v>0.68</v>
      </c>
      <c r="G63" s="104" t="s">
        <v>175</v>
      </c>
      <c r="H63" s="104" t="s">
        <v>73</v>
      </c>
      <c r="I63" s="85"/>
      <c r="J63" s="88"/>
      <c r="K63" s="112" t="s">
        <v>176</v>
      </c>
      <c r="L63" s="94" t="s">
        <v>58</v>
      </c>
      <c r="M63" s="113"/>
      <c r="N63" s="113"/>
      <c r="O63" s="94"/>
      <c r="P63" s="113"/>
      <c r="Q63" s="113"/>
      <c r="R63" s="113"/>
      <c r="S63" s="113"/>
      <c r="T63" s="113"/>
      <c r="U63" s="113"/>
      <c r="V63" s="113"/>
      <c r="W63" s="113"/>
      <c r="X63" s="113"/>
    </row>
    <row r="64" ht="19.95" hidden="1" customHeight="1" spans="1:24">
      <c r="A64" s="85">
        <v>21</v>
      </c>
      <c r="B64" s="86" t="s">
        <v>177</v>
      </c>
      <c r="C64" s="85" t="s">
        <v>156</v>
      </c>
      <c r="D64" s="87">
        <v>0.02</v>
      </c>
      <c r="E64" s="87"/>
      <c r="F64" s="87">
        <v>0.02</v>
      </c>
      <c r="G64" s="94" t="s">
        <v>55</v>
      </c>
      <c r="H64" s="88" t="s">
        <v>76</v>
      </c>
      <c r="I64" s="85"/>
      <c r="J64" s="88"/>
      <c r="K64" s="112" t="s">
        <v>176</v>
      </c>
      <c r="L64" s="94" t="s">
        <v>58</v>
      </c>
      <c r="M64" s="113">
        <v>2017</v>
      </c>
      <c r="N64" s="113"/>
      <c r="O64" s="94" t="s">
        <v>67</v>
      </c>
      <c r="P64" s="113"/>
      <c r="Q64" s="113"/>
      <c r="R64" s="113"/>
      <c r="S64" s="113"/>
      <c r="T64" s="113"/>
      <c r="U64" s="113"/>
      <c r="V64" s="113"/>
      <c r="W64" s="113"/>
      <c r="X64" s="113"/>
    </row>
    <row r="65" ht="30" hidden="1" customHeight="1" spans="1:24">
      <c r="A65" s="85">
        <v>22</v>
      </c>
      <c r="B65" s="86" t="s">
        <v>178</v>
      </c>
      <c r="C65" s="85" t="s">
        <v>156</v>
      </c>
      <c r="D65" s="87">
        <v>1</v>
      </c>
      <c r="E65" s="87"/>
      <c r="F65" s="87">
        <v>1</v>
      </c>
      <c r="G65" s="104" t="s">
        <v>179</v>
      </c>
      <c r="H65" s="94" t="s">
        <v>180</v>
      </c>
      <c r="I65" s="85"/>
      <c r="J65" s="88"/>
      <c r="K65" s="112" t="s">
        <v>176</v>
      </c>
      <c r="L65" s="94" t="s">
        <v>58</v>
      </c>
      <c r="M65" s="113"/>
      <c r="N65" s="113"/>
      <c r="O65" s="94"/>
      <c r="P65" s="113"/>
      <c r="Q65" s="113"/>
      <c r="R65" s="113"/>
      <c r="S65" s="113"/>
      <c r="T65" s="113"/>
      <c r="U65" s="113"/>
      <c r="V65" s="113"/>
      <c r="W65" s="113"/>
      <c r="X65" s="113"/>
    </row>
    <row r="66" ht="19.95" hidden="1" customHeight="1" spans="1:24">
      <c r="A66" s="85">
        <v>23</v>
      </c>
      <c r="B66" s="86" t="s">
        <v>181</v>
      </c>
      <c r="C66" s="85" t="s">
        <v>156</v>
      </c>
      <c r="D66" s="87">
        <v>4</v>
      </c>
      <c r="E66" s="87"/>
      <c r="F66" s="87">
        <v>4</v>
      </c>
      <c r="G66" s="104" t="s">
        <v>182</v>
      </c>
      <c r="H66" s="94" t="s">
        <v>82</v>
      </c>
      <c r="I66" s="85"/>
      <c r="J66" s="88"/>
      <c r="K66" s="112" t="s">
        <v>176</v>
      </c>
      <c r="L66" s="94" t="s">
        <v>58</v>
      </c>
      <c r="M66" s="113"/>
      <c r="N66" s="113"/>
      <c r="O66" s="94"/>
      <c r="P66" s="113"/>
      <c r="Q66" s="113"/>
      <c r="R66" s="113"/>
      <c r="S66" s="113"/>
      <c r="T66" s="113"/>
      <c r="U66" s="113"/>
      <c r="V66" s="113"/>
      <c r="W66" s="113"/>
      <c r="X66" s="113"/>
    </row>
    <row r="67" ht="34.95" customHeight="1" spans="1:24">
      <c r="A67" s="85">
        <v>24</v>
      </c>
      <c r="B67" s="86" t="s">
        <v>183</v>
      </c>
      <c r="C67" s="85" t="s">
        <v>184</v>
      </c>
      <c r="D67" s="87">
        <f>E67+F67</f>
        <v>6.95</v>
      </c>
      <c r="E67" s="87"/>
      <c r="F67" s="87">
        <v>6.95</v>
      </c>
      <c r="G67" s="94" t="s">
        <v>185</v>
      </c>
      <c r="H67" s="94" t="s">
        <v>186</v>
      </c>
      <c r="I67" s="85">
        <v>26</v>
      </c>
      <c r="J67" s="94" t="s">
        <v>187</v>
      </c>
      <c r="K67" s="94" t="s">
        <v>188</v>
      </c>
      <c r="L67" s="94" t="s">
        <v>66</v>
      </c>
      <c r="M67" s="113"/>
      <c r="N67" s="113"/>
      <c r="O67" s="94" t="s">
        <v>67</v>
      </c>
      <c r="P67" s="113"/>
      <c r="Q67" s="113"/>
      <c r="R67" s="113"/>
      <c r="S67" s="113"/>
      <c r="T67" s="113"/>
      <c r="U67" s="113"/>
      <c r="V67" s="113"/>
      <c r="W67" s="113"/>
      <c r="X67" s="113"/>
    </row>
    <row r="68" s="51" customFormat="1" ht="18.9" hidden="1" customHeight="1" spans="1:24">
      <c r="A68" s="95"/>
      <c r="B68" s="96" t="s">
        <v>189</v>
      </c>
      <c r="C68" s="95" t="s">
        <v>184</v>
      </c>
      <c r="D68" s="98">
        <v>1</v>
      </c>
      <c r="E68" s="98"/>
      <c r="F68" s="98">
        <v>1</v>
      </c>
      <c r="G68" s="100" t="s">
        <v>190</v>
      </c>
      <c r="H68" s="100" t="s">
        <v>189</v>
      </c>
      <c r="I68" s="95"/>
      <c r="J68" s="100"/>
      <c r="K68" s="100"/>
      <c r="L68" s="100"/>
      <c r="M68" s="116"/>
      <c r="N68" s="116"/>
      <c r="O68" s="100"/>
      <c r="P68" s="116"/>
      <c r="Q68" s="116"/>
      <c r="R68" s="116"/>
      <c r="S68" s="116"/>
      <c r="T68" s="116"/>
      <c r="U68" s="116"/>
      <c r="V68" s="116"/>
      <c r="W68" s="116"/>
      <c r="X68" s="116"/>
    </row>
    <row r="69" s="51" customFormat="1" ht="18.9" hidden="1" customHeight="1" spans="1:24">
      <c r="A69" s="95"/>
      <c r="B69" s="96" t="s">
        <v>74</v>
      </c>
      <c r="C69" s="95" t="s">
        <v>184</v>
      </c>
      <c r="D69" s="98">
        <v>5.27</v>
      </c>
      <c r="E69" s="98"/>
      <c r="F69" s="98">
        <v>5.27</v>
      </c>
      <c r="G69" s="100" t="s">
        <v>159</v>
      </c>
      <c r="H69" s="100" t="s">
        <v>74</v>
      </c>
      <c r="I69" s="95"/>
      <c r="J69" s="100"/>
      <c r="K69" s="100"/>
      <c r="L69" s="100"/>
      <c r="M69" s="116"/>
      <c r="N69" s="116"/>
      <c r="O69" s="100"/>
      <c r="P69" s="116"/>
      <c r="Q69" s="116"/>
      <c r="R69" s="116"/>
      <c r="S69" s="116"/>
      <c r="T69" s="116"/>
      <c r="U69" s="116"/>
      <c r="V69" s="116"/>
      <c r="W69" s="116"/>
      <c r="X69" s="116"/>
    </row>
    <row r="70" s="51" customFormat="1" ht="18.9" customHeight="1" spans="1:24">
      <c r="A70" s="95"/>
      <c r="B70" s="96" t="s">
        <v>68</v>
      </c>
      <c r="C70" s="95" t="s">
        <v>184</v>
      </c>
      <c r="D70" s="98">
        <v>0.68</v>
      </c>
      <c r="E70" s="98"/>
      <c r="F70" s="98">
        <v>0.68</v>
      </c>
      <c r="G70" s="100" t="s">
        <v>190</v>
      </c>
      <c r="H70" s="100" t="s">
        <v>68</v>
      </c>
      <c r="I70" s="95"/>
      <c r="J70" s="100"/>
      <c r="K70" s="100"/>
      <c r="L70" s="100"/>
      <c r="M70" s="116"/>
      <c r="N70" s="116"/>
      <c r="O70" s="100"/>
      <c r="P70" s="116"/>
      <c r="Q70" s="116"/>
      <c r="R70" s="116"/>
      <c r="S70" s="116"/>
      <c r="T70" s="116"/>
      <c r="U70" s="116"/>
      <c r="V70" s="116"/>
      <c r="W70" s="116"/>
      <c r="X70" s="116"/>
    </row>
    <row r="71" ht="19.05" customHeight="1" spans="1:24">
      <c r="A71" s="89" t="s">
        <v>191</v>
      </c>
      <c r="B71" s="90" t="s">
        <v>192</v>
      </c>
      <c r="C71" s="85"/>
      <c r="D71" s="87"/>
      <c r="E71" s="87"/>
      <c r="F71" s="87"/>
      <c r="G71" s="88"/>
      <c r="H71" s="88"/>
      <c r="I71" s="85"/>
      <c r="J71" s="94"/>
      <c r="K71" s="94"/>
      <c r="L71" s="94"/>
      <c r="M71" s="113"/>
      <c r="N71" s="113"/>
      <c r="O71" s="94"/>
      <c r="P71" s="113"/>
      <c r="Q71" s="113"/>
      <c r="R71" s="113"/>
      <c r="S71" s="113"/>
      <c r="T71" s="113"/>
      <c r="U71" s="113"/>
      <c r="V71" s="113"/>
      <c r="W71" s="113"/>
      <c r="X71" s="113"/>
    </row>
    <row r="72" ht="19.05" customHeight="1" spans="1:24">
      <c r="A72" s="89" t="s">
        <v>193</v>
      </c>
      <c r="B72" s="90" t="s">
        <v>194</v>
      </c>
      <c r="C72" s="85"/>
      <c r="D72" s="87"/>
      <c r="E72" s="87"/>
      <c r="F72" s="87"/>
      <c r="G72" s="88"/>
      <c r="H72" s="88"/>
      <c r="I72" s="85"/>
      <c r="J72" s="94"/>
      <c r="K72" s="94"/>
      <c r="L72" s="94"/>
      <c r="M72" s="113"/>
      <c r="N72" s="113"/>
      <c r="O72" s="94"/>
      <c r="P72" s="113"/>
      <c r="Q72" s="113"/>
      <c r="R72" s="113"/>
      <c r="S72" s="113"/>
      <c r="T72" s="113"/>
      <c r="U72" s="113"/>
      <c r="V72" s="113"/>
      <c r="W72" s="113"/>
      <c r="X72" s="113"/>
    </row>
    <row r="73" ht="18.9" hidden="1" customHeight="1" spans="1:24">
      <c r="A73" s="89" t="s">
        <v>195</v>
      </c>
      <c r="B73" s="90" t="s">
        <v>123</v>
      </c>
      <c r="C73" s="85"/>
      <c r="D73" s="87"/>
      <c r="E73" s="87"/>
      <c r="F73" s="87"/>
      <c r="G73" s="88"/>
      <c r="H73" s="88"/>
      <c r="I73" s="85"/>
      <c r="J73" s="94"/>
      <c r="K73" s="94"/>
      <c r="L73" s="94"/>
      <c r="M73" s="113"/>
      <c r="N73" s="113"/>
      <c r="O73" s="94"/>
      <c r="P73" s="113"/>
      <c r="Q73" s="113"/>
      <c r="R73" s="113"/>
      <c r="S73" s="113"/>
      <c r="T73" s="113"/>
      <c r="U73" s="113"/>
      <c r="V73" s="113"/>
      <c r="W73" s="113"/>
      <c r="X73" s="113"/>
    </row>
    <row r="74" ht="30" hidden="1" customHeight="1" spans="1:24">
      <c r="A74" s="85">
        <v>25</v>
      </c>
      <c r="B74" s="86" t="s">
        <v>196</v>
      </c>
      <c r="C74" s="85" t="s">
        <v>87</v>
      </c>
      <c r="D74" s="87">
        <f>E74+F74</f>
        <v>0.69</v>
      </c>
      <c r="E74" s="87"/>
      <c r="F74" s="87">
        <v>0.69</v>
      </c>
      <c r="G74" s="94" t="s">
        <v>62</v>
      </c>
      <c r="H74" s="88" t="s">
        <v>56</v>
      </c>
      <c r="I74" s="85"/>
      <c r="J74" s="94"/>
      <c r="K74" s="112" t="s">
        <v>83</v>
      </c>
      <c r="L74" s="94" t="s">
        <v>112</v>
      </c>
      <c r="M74" s="113">
        <v>2017</v>
      </c>
      <c r="N74" s="113"/>
      <c r="O74" s="94"/>
      <c r="P74" s="113"/>
      <c r="Q74" s="113"/>
      <c r="R74" s="113"/>
      <c r="S74" s="113"/>
      <c r="T74" s="113"/>
      <c r="U74" s="113"/>
      <c r="V74" s="113"/>
      <c r="W74" s="113"/>
      <c r="X74" s="113"/>
    </row>
    <row r="75" ht="30" hidden="1" customHeight="1" spans="1:24">
      <c r="A75" s="85">
        <v>26</v>
      </c>
      <c r="B75" s="86" t="s">
        <v>197</v>
      </c>
      <c r="C75" s="85" t="s">
        <v>87</v>
      </c>
      <c r="D75" s="87">
        <f>E75+F75</f>
        <v>1.2</v>
      </c>
      <c r="E75" s="87"/>
      <c r="F75" s="87">
        <v>1.2</v>
      </c>
      <c r="G75" s="94" t="s">
        <v>137</v>
      </c>
      <c r="H75" s="88" t="s">
        <v>76</v>
      </c>
      <c r="I75" s="85"/>
      <c r="J75" s="94"/>
      <c r="K75" s="112" t="s">
        <v>83</v>
      </c>
      <c r="L75" s="94" t="s">
        <v>112</v>
      </c>
      <c r="M75" s="113"/>
      <c r="N75" s="113"/>
      <c r="O75" s="94"/>
      <c r="P75" s="113"/>
      <c r="Q75" s="113"/>
      <c r="R75" s="113"/>
      <c r="S75" s="113"/>
      <c r="T75" s="113"/>
      <c r="U75" s="113"/>
      <c r="V75" s="113"/>
      <c r="W75" s="113"/>
      <c r="X75" s="113"/>
    </row>
    <row r="76" ht="39.9" hidden="1" customHeight="1" spans="1:24">
      <c r="A76" s="85">
        <v>27</v>
      </c>
      <c r="B76" s="86" t="s">
        <v>198</v>
      </c>
      <c r="C76" s="85" t="s">
        <v>87</v>
      </c>
      <c r="D76" s="87">
        <f>E76+F76</f>
        <v>3.08</v>
      </c>
      <c r="E76" s="87"/>
      <c r="F76" s="87">
        <v>3.08</v>
      </c>
      <c r="G76" s="88" t="s">
        <v>199</v>
      </c>
      <c r="H76" s="88" t="s">
        <v>117</v>
      </c>
      <c r="I76" s="85">
        <v>40</v>
      </c>
      <c r="J76" s="94" t="s">
        <v>200</v>
      </c>
      <c r="K76" s="112" t="s">
        <v>83</v>
      </c>
      <c r="L76" s="94" t="s">
        <v>112</v>
      </c>
      <c r="M76" s="113">
        <v>2017</v>
      </c>
      <c r="N76" s="113"/>
      <c r="O76" s="94"/>
      <c r="P76" s="113"/>
      <c r="Q76" s="113"/>
      <c r="R76" s="113"/>
      <c r="S76" s="113"/>
      <c r="T76" s="113"/>
      <c r="U76" s="113"/>
      <c r="V76" s="113"/>
      <c r="W76" s="113"/>
      <c r="X76" s="113"/>
    </row>
    <row r="77" ht="19.05" customHeight="1" spans="1:24">
      <c r="A77" s="89" t="s">
        <v>195</v>
      </c>
      <c r="B77" s="90" t="s">
        <v>125</v>
      </c>
      <c r="C77" s="85"/>
      <c r="D77" s="87"/>
      <c r="E77" s="87"/>
      <c r="F77" s="87"/>
      <c r="G77" s="88"/>
      <c r="H77" s="88"/>
      <c r="I77" s="85"/>
      <c r="J77" s="94"/>
      <c r="K77" s="112"/>
      <c r="L77" s="94"/>
      <c r="M77" s="94"/>
      <c r="N77" s="113"/>
      <c r="O77" s="94"/>
      <c r="P77" s="113"/>
      <c r="Q77" s="113"/>
      <c r="R77" s="113"/>
      <c r="S77" s="113"/>
      <c r="T77" s="113"/>
      <c r="U77" s="113"/>
      <c r="V77" s="113"/>
      <c r="W77" s="113"/>
      <c r="X77" s="113"/>
    </row>
    <row r="78" ht="30" hidden="1" customHeight="1" spans="1:24">
      <c r="A78" s="85">
        <v>28</v>
      </c>
      <c r="B78" s="86" t="s">
        <v>201</v>
      </c>
      <c r="C78" s="85" t="s">
        <v>62</v>
      </c>
      <c r="D78" s="87">
        <f t="shared" ref="D78:D80" si="3">E78+F78</f>
        <v>0.5</v>
      </c>
      <c r="E78" s="87"/>
      <c r="F78" s="87">
        <v>0.5</v>
      </c>
      <c r="G78" s="88" t="s">
        <v>159</v>
      </c>
      <c r="H78" s="88" t="s">
        <v>168</v>
      </c>
      <c r="I78" s="85"/>
      <c r="J78" s="94"/>
      <c r="K78" s="112" t="s">
        <v>83</v>
      </c>
      <c r="L78" s="94" t="s">
        <v>66</v>
      </c>
      <c r="M78" s="113">
        <v>2017</v>
      </c>
      <c r="N78" s="113"/>
      <c r="O78" s="94" t="s">
        <v>67</v>
      </c>
      <c r="P78" s="113"/>
      <c r="Q78" s="113"/>
      <c r="R78" s="113"/>
      <c r="S78" s="113"/>
      <c r="T78" s="113"/>
      <c r="U78" s="113"/>
      <c r="V78" s="113"/>
      <c r="W78" s="113"/>
      <c r="X78" s="113"/>
    </row>
    <row r="79" ht="19.05" customHeight="1" spans="1:24">
      <c r="A79" s="85">
        <v>29</v>
      </c>
      <c r="B79" s="86" t="s">
        <v>202</v>
      </c>
      <c r="C79" s="85" t="s">
        <v>62</v>
      </c>
      <c r="D79" s="87">
        <f t="shared" si="3"/>
        <v>3</v>
      </c>
      <c r="E79" s="87"/>
      <c r="F79" s="87">
        <v>3</v>
      </c>
      <c r="G79" s="88" t="s">
        <v>203</v>
      </c>
      <c r="H79" s="88" t="s">
        <v>70</v>
      </c>
      <c r="I79" s="85"/>
      <c r="J79" s="94"/>
      <c r="K79" s="112" t="s">
        <v>83</v>
      </c>
      <c r="L79" s="94" t="s">
        <v>66</v>
      </c>
      <c r="M79" s="113">
        <v>2017</v>
      </c>
      <c r="N79" s="113"/>
      <c r="O79" s="94" t="s">
        <v>67</v>
      </c>
      <c r="P79" s="113"/>
      <c r="Q79" s="113"/>
      <c r="R79" s="113"/>
      <c r="S79" s="113"/>
      <c r="T79" s="113"/>
      <c r="U79" s="113"/>
      <c r="V79" s="113"/>
      <c r="W79" s="113"/>
      <c r="X79" s="113"/>
    </row>
    <row r="80" ht="30" hidden="1" customHeight="1" spans="1:24">
      <c r="A80" s="85">
        <v>30</v>
      </c>
      <c r="B80" s="86" t="s">
        <v>204</v>
      </c>
      <c r="C80" s="85" t="s">
        <v>62</v>
      </c>
      <c r="D80" s="87">
        <f t="shared" si="3"/>
        <v>3.5</v>
      </c>
      <c r="E80" s="87">
        <v>3.1</v>
      </c>
      <c r="F80" s="87">
        <v>0.4</v>
      </c>
      <c r="G80" s="88" t="s">
        <v>55</v>
      </c>
      <c r="H80" s="88" t="s">
        <v>76</v>
      </c>
      <c r="I80" s="85"/>
      <c r="J80" s="94"/>
      <c r="K80" s="112" t="s">
        <v>83</v>
      </c>
      <c r="L80" s="94" t="s">
        <v>112</v>
      </c>
      <c r="M80" s="113"/>
      <c r="N80" s="113"/>
      <c r="O80" s="94" t="s">
        <v>67</v>
      </c>
      <c r="P80" s="113"/>
      <c r="Q80" s="113"/>
      <c r="R80" s="113"/>
      <c r="S80" s="113"/>
      <c r="T80" s="113"/>
      <c r="U80" s="113"/>
      <c r="V80" s="113"/>
      <c r="W80" s="113"/>
      <c r="X80" s="113"/>
    </row>
    <row r="81" ht="30" hidden="1" customHeight="1" spans="1:24">
      <c r="A81" s="85">
        <v>31</v>
      </c>
      <c r="B81" s="86" t="s">
        <v>205</v>
      </c>
      <c r="C81" s="85" t="s">
        <v>62</v>
      </c>
      <c r="D81" s="87">
        <v>2.3</v>
      </c>
      <c r="E81" s="87"/>
      <c r="F81" s="87">
        <v>2.3</v>
      </c>
      <c r="G81" s="88" t="s">
        <v>55</v>
      </c>
      <c r="H81" s="94" t="s">
        <v>79</v>
      </c>
      <c r="I81" s="85">
        <v>20</v>
      </c>
      <c r="J81" s="94">
        <v>418</v>
      </c>
      <c r="K81" s="112" t="s">
        <v>83</v>
      </c>
      <c r="L81" s="94" t="s">
        <v>112</v>
      </c>
      <c r="M81" s="113"/>
      <c r="N81" s="113"/>
      <c r="O81" s="94"/>
      <c r="P81" s="113"/>
      <c r="Q81" s="113"/>
      <c r="R81" s="113"/>
      <c r="S81" s="113"/>
      <c r="T81" s="113"/>
      <c r="U81" s="113"/>
      <c r="V81" s="113"/>
      <c r="W81" s="113"/>
      <c r="X81" s="113"/>
    </row>
    <row r="82" ht="30" hidden="1" customHeight="1" spans="1:24">
      <c r="A82" s="85">
        <v>32</v>
      </c>
      <c r="B82" s="86" t="s">
        <v>206</v>
      </c>
      <c r="C82" s="85" t="s">
        <v>62</v>
      </c>
      <c r="D82" s="87">
        <v>2.15</v>
      </c>
      <c r="E82" s="87"/>
      <c r="F82" s="87">
        <v>2.15</v>
      </c>
      <c r="G82" s="88" t="s">
        <v>207</v>
      </c>
      <c r="H82" s="88" t="s">
        <v>73</v>
      </c>
      <c r="I82" s="85"/>
      <c r="J82" s="94"/>
      <c r="K82" s="112" t="s">
        <v>83</v>
      </c>
      <c r="L82" s="94" t="s">
        <v>112</v>
      </c>
      <c r="M82" s="113"/>
      <c r="N82" s="113"/>
      <c r="O82" s="94"/>
      <c r="P82" s="113"/>
      <c r="Q82" s="113"/>
      <c r="R82" s="113"/>
      <c r="S82" s="113"/>
      <c r="T82" s="113"/>
      <c r="U82" s="113"/>
      <c r="V82" s="113"/>
      <c r="W82" s="113"/>
      <c r="X82" s="113"/>
    </row>
    <row r="83" ht="30" hidden="1" customHeight="1" spans="1:24">
      <c r="A83" s="85">
        <v>33</v>
      </c>
      <c r="B83" s="86" t="s">
        <v>206</v>
      </c>
      <c r="C83" s="85" t="s">
        <v>62</v>
      </c>
      <c r="D83" s="87">
        <f>E83+F83</f>
        <v>1.5</v>
      </c>
      <c r="E83" s="87"/>
      <c r="F83" s="87">
        <v>1.5</v>
      </c>
      <c r="G83" s="88" t="s">
        <v>208</v>
      </c>
      <c r="H83" s="88" t="s">
        <v>117</v>
      </c>
      <c r="I83" s="85"/>
      <c r="J83" s="94"/>
      <c r="K83" s="112" t="s">
        <v>83</v>
      </c>
      <c r="L83" s="94" t="s">
        <v>112</v>
      </c>
      <c r="M83" s="113"/>
      <c r="N83" s="113"/>
      <c r="O83" s="94"/>
      <c r="P83" s="113"/>
      <c r="Q83" s="113"/>
      <c r="R83" s="113"/>
      <c r="S83" s="113"/>
      <c r="T83" s="113"/>
      <c r="U83" s="113"/>
      <c r="V83" s="113"/>
      <c r="W83" s="113"/>
      <c r="X83" s="113"/>
    </row>
    <row r="84" ht="30" hidden="1" customHeight="1" spans="1:24">
      <c r="A84" s="85">
        <v>34</v>
      </c>
      <c r="B84" s="86" t="s">
        <v>206</v>
      </c>
      <c r="C84" s="85" t="s">
        <v>62</v>
      </c>
      <c r="D84" s="87">
        <f>E84+F84</f>
        <v>1.5</v>
      </c>
      <c r="E84" s="87"/>
      <c r="F84" s="87">
        <v>1.5</v>
      </c>
      <c r="G84" s="88" t="s">
        <v>209</v>
      </c>
      <c r="H84" s="94" t="s">
        <v>79</v>
      </c>
      <c r="I84" s="85"/>
      <c r="J84" s="94"/>
      <c r="K84" s="112" t="s">
        <v>83</v>
      </c>
      <c r="L84" s="94" t="s">
        <v>112</v>
      </c>
      <c r="M84" s="113"/>
      <c r="N84" s="113"/>
      <c r="O84" s="94"/>
      <c r="P84" s="113"/>
      <c r="Q84" s="113"/>
      <c r="R84" s="113"/>
      <c r="S84" s="113"/>
      <c r="T84" s="113"/>
      <c r="U84" s="113"/>
      <c r="V84" s="113"/>
      <c r="W84" s="113"/>
      <c r="X84" s="113"/>
    </row>
    <row r="85" ht="18" hidden="1" customHeight="1" spans="1:24">
      <c r="A85" s="85">
        <v>35</v>
      </c>
      <c r="B85" s="86" t="s">
        <v>210</v>
      </c>
      <c r="C85" s="85" t="s">
        <v>62</v>
      </c>
      <c r="D85" s="87">
        <v>2</v>
      </c>
      <c r="E85" s="87"/>
      <c r="F85" s="87">
        <v>2</v>
      </c>
      <c r="G85" s="88" t="s">
        <v>203</v>
      </c>
      <c r="H85" s="94" t="s">
        <v>117</v>
      </c>
      <c r="I85" s="85"/>
      <c r="J85" s="94"/>
      <c r="K85" s="112" t="s">
        <v>211</v>
      </c>
      <c r="L85" s="94" t="s">
        <v>66</v>
      </c>
      <c r="M85" s="113"/>
      <c r="N85" s="113"/>
      <c r="O85" s="94" t="s">
        <v>67</v>
      </c>
      <c r="P85" s="113"/>
      <c r="Q85" s="113"/>
      <c r="R85" s="113"/>
      <c r="S85" s="113"/>
      <c r="T85" s="113"/>
      <c r="U85" s="113"/>
      <c r="V85" s="113"/>
      <c r="W85" s="113"/>
      <c r="X85" s="113"/>
    </row>
    <row r="86" ht="18" hidden="1" customHeight="1" spans="1:24">
      <c r="A86" s="85">
        <v>36</v>
      </c>
      <c r="B86" s="86" t="s">
        <v>212</v>
      </c>
      <c r="C86" s="85" t="s">
        <v>62</v>
      </c>
      <c r="D86" s="87">
        <v>0.09</v>
      </c>
      <c r="E86" s="87"/>
      <c r="F86" s="87">
        <v>0.09</v>
      </c>
      <c r="G86" s="104" t="s">
        <v>213</v>
      </c>
      <c r="H86" s="104" t="s">
        <v>105</v>
      </c>
      <c r="I86" s="125"/>
      <c r="J86" s="93"/>
      <c r="K86" s="112" t="s">
        <v>176</v>
      </c>
      <c r="L86" s="94" t="s">
        <v>58</v>
      </c>
      <c r="M86" s="113"/>
      <c r="N86" s="113"/>
      <c r="O86" s="94"/>
      <c r="P86" s="113"/>
      <c r="Q86" s="113"/>
      <c r="R86" s="113"/>
      <c r="S86" s="113"/>
      <c r="T86" s="113"/>
      <c r="U86" s="113"/>
      <c r="V86" s="113"/>
      <c r="W86" s="113"/>
      <c r="X86" s="113"/>
    </row>
    <row r="87" ht="18" hidden="1" customHeight="1" spans="1:24">
      <c r="A87" s="85">
        <v>37</v>
      </c>
      <c r="B87" s="86" t="s">
        <v>214</v>
      </c>
      <c r="C87" s="85" t="s">
        <v>62</v>
      </c>
      <c r="D87" s="87">
        <v>1.18</v>
      </c>
      <c r="E87" s="87"/>
      <c r="F87" s="87">
        <v>1.18</v>
      </c>
      <c r="G87" s="104" t="s">
        <v>215</v>
      </c>
      <c r="H87" s="104" t="s">
        <v>105</v>
      </c>
      <c r="I87" s="125"/>
      <c r="J87" s="93"/>
      <c r="K87" s="112" t="s">
        <v>176</v>
      </c>
      <c r="L87" s="94" t="s">
        <v>58</v>
      </c>
      <c r="M87" s="113"/>
      <c r="N87" s="113"/>
      <c r="O87" s="94"/>
      <c r="P87" s="113"/>
      <c r="Q87" s="113"/>
      <c r="R87" s="113"/>
      <c r="S87" s="113"/>
      <c r="T87" s="113"/>
      <c r="U87" s="113"/>
      <c r="V87" s="113"/>
      <c r="W87" s="113"/>
      <c r="X87" s="113"/>
    </row>
    <row r="88" ht="18" hidden="1" customHeight="1" spans="1:24">
      <c r="A88" s="85">
        <v>38</v>
      </c>
      <c r="B88" s="86" t="s">
        <v>216</v>
      </c>
      <c r="C88" s="85" t="s">
        <v>62</v>
      </c>
      <c r="D88" s="87">
        <v>0.6</v>
      </c>
      <c r="E88" s="87"/>
      <c r="F88" s="87">
        <v>0.6</v>
      </c>
      <c r="G88" s="104" t="s">
        <v>217</v>
      </c>
      <c r="H88" s="104" t="s">
        <v>105</v>
      </c>
      <c r="I88" s="125"/>
      <c r="J88" s="93"/>
      <c r="K88" s="112" t="s">
        <v>176</v>
      </c>
      <c r="L88" s="94" t="s">
        <v>58</v>
      </c>
      <c r="M88" s="113"/>
      <c r="N88" s="113"/>
      <c r="O88" s="94"/>
      <c r="P88" s="113"/>
      <c r="Q88" s="113"/>
      <c r="R88" s="113"/>
      <c r="S88" s="113"/>
      <c r="T88" s="113"/>
      <c r="U88" s="113"/>
      <c r="V88" s="113"/>
      <c r="W88" s="113"/>
      <c r="X88" s="113"/>
    </row>
    <row r="89" ht="18" hidden="1" customHeight="1" spans="1:24">
      <c r="A89" s="85">
        <v>39</v>
      </c>
      <c r="B89" s="86" t="s">
        <v>218</v>
      </c>
      <c r="C89" s="85" t="s">
        <v>62</v>
      </c>
      <c r="D89" s="87"/>
      <c r="E89" s="87"/>
      <c r="F89" s="87">
        <v>6.67</v>
      </c>
      <c r="G89" s="104" t="s">
        <v>219</v>
      </c>
      <c r="H89" s="104" t="s">
        <v>105</v>
      </c>
      <c r="I89" s="125"/>
      <c r="J89" s="93"/>
      <c r="K89" s="112" t="s">
        <v>176</v>
      </c>
      <c r="L89" s="94" t="s">
        <v>58</v>
      </c>
      <c r="M89" s="113"/>
      <c r="N89" s="113"/>
      <c r="O89" s="94"/>
      <c r="P89" s="113"/>
      <c r="Q89" s="113"/>
      <c r="R89" s="113"/>
      <c r="S89" s="113"/>
      <c r="T89" s="113"/>
      <c r="U89" s="113"/>
      <c r="V89" s="113"/>
      <c r="W89" s="113"/>
      <c r="X89" s="113"/>
    </row>
    <row r="90" ht="19.05" hidden="1" customHeight="1" spans="1:24">
      <c r="A90" s="89" t="s">
        <v>195</v>
      </c>
      <c r="B90" s="90" t="s">
        <v>220</v>
      </c>
      <c r="C90" s="85"/>
      <c r="D90" s="87"/>
      <c r="E90" s="87"/>
      <c r="F90" s="87"/>
      <c r="G90" s="88"/>
      <c r="H90" s="88"/>
      <c r="I90" s="85"/>
      <c r="J90" s="94"/>
      <c r="K90" s="94"/>
      <c r="L90" s="94"/>
      <c r="M90" s="94"/>
      <c r="N90" s="113"/>
      <c r="O90" s="94"/>
      <c r="P90" s="113"/>
      <c r="Q90" s="113"/>
      <c r="R90" s="113"/>
      <c r="S90" s="113"/>
      <c r="T90" s="113"/>
      <c r="U90" s="113"/>
      <c r="V90" s="113"/>
      <c r="W90" s="113"/>
      <c r="X90" s="113"/>
    </row>
    <row r="91" ht="28.5" hidden="1" customHeight="1" spans="1:24">
      <c r="A91" s="85">
        <v>40</v>
      </c>
      <c r="B91" s="86" t="s">
        <v>220</v>
      </c>
      <c r="C91" s="85" t="s">
        <v>145</v>
      </c>
      <c r="D91" s="87">
        <f>E91+F91</f>
        <v>1</v>
      </c>
      <c r="E91" s="87"/>
      <c r="F91" s="87">
        <v>1</v>
      </c>
      <c r="G91" s="88" t="s">
        <v>159</v>
      </c>
      <c r="H91" s="88" t="s">
        <v>73</v>
      </c>
      <c r="I91" s="85"/>
      <c r="J91" s="94"/>
      <c r="K91" s="112" t="s">
        <v>83</v>
      </c>
      <c r="L91" s="94" t="s">
        <v>112</v>
      </c>
      <c r="M91" s="113"/>
      <c r="N91" s="113"/>
      <c r="O91" s="94" t="s">
        <v>67</v>
      </c>
      <c r="P91" s="113"/>
      <c r="Q91" s="113"/>
      <c r="R91" s="113"/>
      <c r="S91" s="113"/>
      <c r="T91" s="113"/>
      <c r="U91" s="113"/>
      <c r="V91" s="113"/>
      <c r="W91" s="113"/>
      <c r="X91" s="113"/>
    </row>
    <row r="92" ht="28.5" hidden="1" customHeight="1" spans="1:24">
      <c r="A92" s="85">
        <v>41</v>
      </c>
      <c r="B92" s="86" t="s">
        <v>221</v>
      </c>
      <c r="C92" s="85" t="s">
        <v>145</v>
      </c>
      <c r="D92" s="87">
        <v>5</v>
      </c>
      <c r="E92" s="87"/>
      <c r="F92" s="87">
        <v>5</v>
      </c>
      <c r="G92" s="88" t="s">
        <v>203</v>
      </c>
      <c r="H92" s="88" t="s">
        <v>111</v>
      </c>
      <c r="I92" s="85"/>
      <c r="J92" s="94"/>
      <c r="K92" s="112" t="s">
        <v>222</v>
      </c>
      <c r="L92" s="94" t="s">
        <v>66</v>
      </c>
      <c r="M92" s="113"/>
      <c r="N92" s="113"/>
      <c r="O92" s="94" t="s">
        <v>67</v>
      </c>
      <c r="P92" s="113"/>
      <c r="Q92" s="113"/>
      <c r="R92" s="113"/>
      <c r="S92" s="113"/>
      <c r="T92" s="113"/>
      <c r="U92" s="113"/>
      <c r="V92" s="113"/>
      <c r="W92" s="113"/>
      <c r="X92" s="113"/>
    </row>
    <row r="93" ht="28.5" hidden="1" customHeight="1" spans="1:24">
      <c r="A93" s="85">
        <v>42</v>
      </c>
      <c r="B93" s="86" t="s">
        <v>223</v>
      </c>
      <c r="C93" s="85" t="s">
        <v>145</v>
      </c>
      <c r="D93" s="87">
        <v>3</v>
      </c>
      <c r="E93" s="87"/>
      <c r="F93" s="87">
        <v>3</v>
      </c>
      <c r="G93" s="88" t="s">
        <v>203</v>
      </c>
      <c r="H93" s="88" t="s">
        <v>111</v>
      </c>
      <c r="I93" s="85"/>
      <c r="J93" s="94"/>
      <c r="K93" s="112" t="s">
        <v>224</v>
      </c>
      <c r="L93" s="94" t="s">
        <v>66</v>
      </c>
      <c r="M93" s="113"/>
      <c r="N93" s="113"/>
      <c r="O93" s="94" t="s">
        <v>67</v>
      </c>
      <c r="P93" s="113"/>
      <c r="Q93" s="113"/>
      <c r="R93" s="113"/>
      <c r="S93" s="113"/>
      <c r="T93" s="113"/>
      <c r="U93" s="113"/>
      <c r="V93" s="113"/>
      <c r="W93" s="113"/>
      <c r="X93" s="113"/>
    </row>
    <row r="94" ht="28.5" hidden="1" customHeight="1" spans="1:24">
      <c r="A94" s="85">
        <v>43</v>
      </c>
      <c r="B94" s="86" t="s">
        <v>225</v>
      </c>
      <c r="C94" s="85" t="s">
        <v>145</v>
      </c>
      <c r="D94" s="87">
        <v>0.05</v>
      </c>
      <c r="E94" s="87"/>
      <c r="F94" s="87">
        <v>0.05</v>
      </c>
      <c r="G94" s="88" t="s">
        <v>145</v>
      </c>
      <c r="H94" s="88" t="s">
        <v>76</v>
      </c>
      <c r="I94" s="85">
        <v>30</v>
      </c>
      <c r="J94" s="94">
        <v>818</v>
      </c>
      <c r="K94" s="112" t="s">
        <v>211</v>
      </c>
      <c r="L94" s="94" t="s">
        <v>66</v>
      </c>
      <c r="M94" s="113"/>
      <c r="N94" s="113"/>
      <c r="O94" s="94" t="s">
        <v>67</v>
      </c>
      <c r="P94" s="113"/>
      <c r="Q94" s="126"/>
      <c r="R94" s="116"/>
      <c r="S94" s="113"/>
      <c r="T94" s="113"/>
      <c r="U94" s="113"/>
      <c r="V94" s="113"/>
      <c r="W94" s="113"/>
      <c r="X94" s="113"/>
    </row>
    <row r="95" ht="19.05" hidden="1" customHeight="1" spans="1:24">
      <c r="A95" s="89" t="s">
        <v>195</v>
      </c>
      <c r="B95" s="90" t="s">
        <v>226</v>
      </c>
      <c r="C95" s="85"/>
      <c r="D95" s="87"/>
      <c r="E95" s="87"/>
      <c r="F95" s="87"/>
      <c r="G95" s="88"/>
      <c r="H95" s="88"/>
      <c r="I95" s="85"/>
      <c r="J95" s="94"/>
      <c r="K95" s="94"/>
      <c r="L95" s="94"/>
      <c r="M95" s="94"/>
      <c r="N95" s="113"/>
      <c r="O95" s="94"/>
      <c r="P95" s="113"/>
      <c r="Q95" s="113"/>
      <c r="R95" s="113"/>
      <c r="S95" s="113"/>
      <c r="T95" s="113"/>
      <c r="U95" s="113"/>
      <c r="V95" s="113"/>
      <c r="W95" s="113"/>
      <c r="X95" s="113"/>
    </row>
    <row r="96" ht="30" hidden="1" customHeight="1" spans="1:24">
      <c r="A96" s="94">
        <v>44</v>
      </c>
      <c r="B96" s="86" t="s">
        <v>227</v>
      </c>
      <c r="C96" s="85" t="s">
        <v>228</v>
      </c>
      <c r="D96" s="87">
        <f>E96+F96</f>
        <v>0.5</v>
      </c>
      <c r="E96" s="87"/>
      <c r="F96" s="87">
        <v>0.5</v>
      </c>
      <c r="G96" s="88" t="s">
        <v>85</v>
      </c>
      <c r="H96" s="88" t="s">
        <v>76</v>
      </c>
      <c r="I96" s="85"/>
      <c r="J96" s="94"/>
      <c r="K96" s="112" t="s">
        <v>83</v>
      </c>
      <c r="L96" s="94" t="s">
        <v>112</v>
      </c>
      <c r="M96" s="113"/>
      <c r="N96" s="113"/>
      <c r="O96" s="94" t="s">
        <v>67</v>
      </c>
      <c r="P96" s="113"/>
      <c r="Q96" s="113"/>
      <c r="R96" s="113"/>
      <c r="S96" s="113"/>
      <c r="T96" s="113"/>
      <c r="U96" s="113"/>
      <c r="V96" s="113"/>
      <c r="W96" s="113"/>
      <c r="X96" s="113"/>
    </row>
    <row r="97" ht="30" hidden="1" customHeight="1" spans="1:24">
      <c r="A97" s="85">
        <v>45</v>
      </c>
      <c r="B97" s="86" t="s">
        <v>229</v>
      </c>
      <c r="C97" s="85" t="s">
        <v>228</v>
      </c>
      <c r="D97" s="87">
        <f>E97+F97</f>
        <v>0.13</v>
      </c>
      <c r="E97" s="87"/>
      <c r="F97" s="87">
        <v>0.13</v>
      </c>
      <c r="G97" s="94" t="s">
        <v>230</v>
      </c>
      <c r="H97" s="94" t="s">
        <v>82</v>
      </c>
      <c r="I97" s="85"/>
      <c r="J97" s="94"/>
      <c r="K97" s="112" t="s">
        <v>83</v>
      </c>
      <c r="L97" s="94" t="s">
        <v>112</v>
      </c>
      <c r="M97" s="113"/>
      <c r="N97" s="113"/>
      <c r="O97" s="94" t="s">
        <v>67</v>
      </c>
      <c r="P97" s="113"/>
      <c r="Q97" s="113"/>
      <c r="R97" s="113"/>
      <c r="S97" s="113"/>
      <c r="T97" s="113"/>
      <c r="U97" s="113"/>
      <c r="V97" s="113"/>
      <c r="W97" s="113"/>
      <c r="X97" s="113"/>
    </row>
    <row r="98" s="52" customFormat="1" ht="19.05" hidden="1" customHeight="1" spans="1:24">
      <c r="A98" s="89" t="s">
        <v>195</v>
      </c>
      <c r="B98" s="90" t="s">
        <v>231</v>
      </c>
      <c r="C98" s="85"/>
      <c r="D98" s="122"/>
      <c r="E98" s="122"/>
      <c r="F98" s="122"/>
      <c r="G98" s="123"/>
      <c r="H98" s="123"/>
      <c r="I98" s="89"/>
      <c r="J98" s="92"/>
      <c r="K98" s="92"/>
      <c r="L98" s="92"/>
      <c r="M98" s="113"/>
      <c r="N98" s="91"/>
      <c r="O98" s="92"/>
      <c r="P98" s="91"/>
      <c r="Q98" s="91"/>
      <c r="R98" s="91"/>
      <c r="S98" s="91"/>
      <c r="T98" s="91"/>
      <c r="U98" s="91"/>
      <c r="V98" s="91"/>
      <c r="W98" s="91"/>
      <c r="X98" s="91"/>
    </row>
    <row r="99" ht="40.2" hidden="1" customHeight="1" spans="1:24">
      <c r="A99" s="85">
        <v>46</v>
      </c>
      <c r="B99" s="86" t="s">
        <v>232</v>
      </c>
      <c r="C99" s="85" t="s">
        <v>230</v>
      </c>
      <c r="D99" s="87">
        <v>2.5</v>
      </c>
      <c r="E99" s="87"/>
      <c r="F99" s="87">
        <v>2.5</v>
      </c>
      <c r="G99" s="88" t="s">
        <v>159</v>
      </c>
      <c r="H99" s="94" t="s">
        <v>73</v>
      </c>
      <c r="I99" s="85" t="s">
        <v>233</v>
      </c>
      <c r="J99" s="94" t="s">
        <v>234</v>
      </c>
      <c r="K99" s="112" t="s">
        <v>235</v>
      </c>
      <c r="L99" s="94" t="s">
        <v>112</v>
      </c>
      <c r="M99" s="113"/>
      <c r="N99" s="113"/>
      <c r="O99" s="94" t="s">
        <v>67</v>
      </c>
      <c r="P99" s="113"/>
      <c r="Q99" s="113"/>
      <c r="R99" s="113"/>
      <c r="S99" s="113"/>
      <c r="T99" s="113"/>
      <c r="U99" s="113"/>
      <c r="V99" s="113"/>
      <c r="W99" s="113"/>
      <c r="X99" s="113"/>
    </row>
    <row r="100" ht="18.9" hidden="1" customHeight="1" spans="1:24">
      <c r="A100" s="85">
        <v>47</v>
      </c>
      <c r="B100" s="86" t="s">
        <v>236</v>
      </c>
      <c r="C100" s="85" t="s">
        <v>230</v>
      </c>
      <c r="D100" s="87">
        <v>0.85</v>
      </c>
      <c r="E100" s="87"/>
      <c r="F100" s="87">
        <v>0.85</v>
      </c>
      <c r="G100" s="104" t="s">
        <v>237</v>
      </c>
      <c r="H100" s="104" t="s">
        <v>168</v>
      </c>
      <c r="I100" s="85"/>
      <c r="J100" s="94"/>
      <c r="K100" s="112" t="s">
        <v>176</v>
      </c>
      <c r="L100" s="94" t="s">
        <v>58</v>
      </c>
      <c r="M100" s="113"/>
      <c r="N100" s="113"/>
      <c r="O100" s="94"/>
      <c r="P100" s="113"/>
      <c r="Q100" s="113"/>
      <c r="R100" s="113"/>
      <c r="S100" s="113"/>
      <c r="T100" s="113"/>
      <c r="U100" s="113"/>
      <c r="V100" s="113"/>
      <c r="W100" s="113"/>
      <c r="X100" s="113"/>
    </row>
    <row r="101" ht="18.9" hidden="1" customHeight="1" spans="1:24">
      <c r="A101" s="85">
        <v>48</v>
      </c>
      <c r="B101" s="86" t="s">
        <v>238</v>
      </c>
      <c r="C101" s="85" t="s">
        <v>230</v>
      </c>
      <c r="D101" s="87">
        <v>1.5</v>
      </c>
      <c r="E101" s="87"/>
      <c r="F101" s="87">
        <v>1.5</v>
      </c>
      <c r="G101" s="104" t="s">
        <v>239</v>
      </c>
      <c r="H101" s="104" t="s">
        <v>56</v>
      </c>
      <c r="I101" s="85"/>
      <c r="J101" s="94"/>
      <c r="K101" s="112" t="s">
        <v>176</v>
      </c>
      <c r="L101" s="94" t="s">
        <v>58</v>
      </c>
      <c r="M101" s="113"/>
      <c r="N101" s="113"/>
      <c r="O101" s="94"/>
      <c r="P101" s="113"/>
      <c r="Q101" s="113"/>
      <c r="R101" s="113"/>
      <c r="S101" s="113"/>
      <c r="T101" s="113"/>
      <c r="U101" s="113"/>
      <c r="V101" s="113"/>
      <c r="W101" s="113"/>
      <c r="X101" s="113"/>
    </row>
    <row r="102" ht="18.9" hidden="1" customHeight="1" spans="1:24">
      <c r="A102" s="85">
        <v>49</v>
      </c>
      <c r="B102" s="86" t="s">
        <v>240</v>
      </c>
      <c r="C102" s="85" t="s">
        <v>230</v>
      </c>
      <c r="D102" s="87">
        <v>1.5</v>
      </c>
      <c r="E102" s="87"/>
      <c r="F102" s="87">
        <v>1.5</v>
      </c>
      <c r="G102" s="104" t="s">
        <v>239</v>
      </c>
      <c r="H102" s="104" t="s">
        <v>76</v>
      </c>
      <c r="I102" s="85"/>
      <c r="J102" s="94"/>
      <c r="K102" s="112" t="s">
        <v>176</v>
      </c>
      <c r="L102" s="94" t="s">
        <v>58</v>
      </c>
      <c r="M102" s="113"/>
      <c r="N102" s="113"/>
      <c r="O102" s="94"/>
      <c r="P102" s="113"/>
      <c r="Q102" s="113"/>
      <c r="R102" s="113"/>
      <c r="S102" s="113"/>
      <c r="T102" s="113"/>
      <c r="U102" s="113"/>
      <c r="V102" s="113"/>
      <c r="W102" s="113"/>
      <c r="X102" s="113"/>
    </row>
    <row r="103" s="52" customFormat="1" ht="19.05" customHeight="1" spans="1:24">
      <c r="A103" s="89" t="s">
        <v>195</v>
      </c>
      <c r="B103" s="90" t="s">
        <v>241</v>
      </c>
      <c r="C103" s="85"/>
      <c r="D103" s="122"/>
      <c r="E103" s="122"/>
      <c r="F103" s="122"/>
      <c r="G103" s="123"/>
      <c r="H103" s="123"/>
      <c r="I103" s="89"/>
      <c r="J103" s="92"/>
      <c r="K103" s="92"/>
      <c r="L103" s="92"/>
      <c r="M103" s="113"/>
      <c r="N103" s="91"/>
      <c r="O103" s="92"/>
      <c r="P103" s="91"/>
      <c r="Q103" s="91"/>
      <c r="R103" s="91"/>
      <c r="S103" s="91"/>
      <c r="T103" s="91"/>
      <c r="U103" s="91"/>
      <c r="V103" s="91"/>
      <c r="W103" s="91"/>
      <c r="X103" s="91"/>
    </row>
    <row r="104" ht="19.05" customHeight="1" spans="1:24">
      <c r="A104" s="85">
        <v>50</v>
      </c>
      <c r="B104" s="86" t="s">
        <v>242</v>
      </c>
      <c r="C104" s="85" t="s">
        <v>243</v>
      </c>
      <c r="D104" s="87">
        <f>E104+F104</f>
        <v>1.35</v>
      </c>
      <c r="E104" s="87"/>
      <c r="F104" s="87">
        <v>1.35</v>
      </c>
      <c r="G104" s="88" t="s">
        <v>190</v>
      </c>
      <c r="H104" s="88" t="s">
        <v>70</v>
      </c>
      <c r="I104" s="85">
        <v>42</v>
      </c>
      <c r="J104" s="94">
        <v>135</v>
      </c>
      <c r="K104" s="112" t="s">
        <v>83</v>
      </c>
      <c r="L104" s="94" t="s">
        <v>244</v>
      </c>
      <c r="M104" s="113">
        <v>2018</v>
      </c>
      <c r="N104" s="113"/>
      <c r="O104" s="94" t="s">
        <v>67</v>
      </c>
      <c r="P104" s="113"/>
      <c r="Q104" s="113"/>
      <c r="R104" s="113"/>
      <c r="S104" s="113"/>
      <c r="T104" s="113"/>
      <c r="U104" s="113"/>
      <c r="V104" s="113"/>
      <c r="W104" s="113"/>
      <c r="X104" s="113"/>
    </row>
    <row r="105" ht="30" hidden="1" customHeight="1" spans="1:24">
      <c r="A105" s="85">
        <v>51</v>
      </c>
      <c r="B105" s="86" t="s">
        <v>245</v>
      </c>
      <c r="C105" s="85" t="s">
        <v>243</v>
      </c>
      <c r="D105" s="87">
        <v>2</v>
      </c>
      <c r="E105" s="87"/>
      <c r="F105" s="87">
        <v>2</v>
      </c>
      <c r="G105" s="88" t="s">
        <v>246</v>
      </c>
      <c r="H105" s="88" t="s">
        <v>117</v>
      </c>
      <c r="I105" s="85">
        <v>46</v>
      </c>
      <c r="J105" s="94">
        <v>109</v>
      </c>
      <c r="K105" s="112" t="s">
        <v>83</v>
      </c>
      <c r="L105" s="94" t="s">
        <v>66</v>
      </c>
      <c r="M105" s="113">
        <v>2017</v>
      </c>
      <c r="N105" s="113"/>
      <c r="O105" s="94" t="s">
        <v>67</v>
      </c>
      <c r="P105" s="113"/>
      <c r="Q105" s="113"/>
      <c r="R105" s="113"/>
      <c r="S105" s="113"/>
      <c r="T105" s="113"/>
      <c r="U105" s="113"/>
      <c r="V105" s="113"/>
      <c r="W105" s="113"/>
      <c r="X105" s="113"/>
    </row>
    <row r="106" ht="20.1" hidden="1" customHeight="1" spans="1:24">
      <c r="A106" s="85">
        <v>52</v>
      </c>
      <c r="B106" s="86" t="s">
        <v>247</v>
      </c>
      <c r="C106" s="85" t="s">
        <v>243</v>
      </c>
      <c r="D106" s="87">
        <v>1</v>
      </c>
      <c r="E106" s="87"/>
      <c r="F106" s="87">
        <v>1</v>
      </c>
      <c r="G106" s="88" t="s">
        <v>55</v>
      </c>
      <c r="H106" s="88" t="s">
        <v>56</v>
      </c>
      <c r="I106" s="85">
        <v>58</v>
      </c>
      <c r="J106" s="94">
        <v>472</v>
      </c>
      <c r="K106" s="112" t="s">
        <v>176</v>
      </c>
      <c r="L106" s="94" t="s">
        <v>66</v>
      </c>
      <c r="M106" s="113"/>
      <c r="N106" s="113"/>
      <c r="O106" s="94" t="s">
        <v>67</v>
      </c>
      <c r="P106" s="113"/>
      <c r="Q106" s="113"/>
      <c r="R106" s="113"/>
      <c r="S106" s="113"/>
      <c r="T106" s="113"/>
      <c r="U106" s="113"/>
      <c r="V106" s="113"/>
      <c r="W106" s="113"/>
      <c r="X106" s="113"/>
    </row>
    <row r="107" ht="19.05" hidden="1" customHeight="1" spans="1:24">
      <c r="A107" s="89" t="s">
        <v>195</v>
      </c>
      <c r="B107" s="90" t="s">
        <v>248</v>
      </c>
      <c r="C107" s="85"/>
      <c r="D107" s="87"/>
      <c r="E107" s="87"/>
      <c r="F107" s="87"/>
      <c r="G107" s="88"/>
      <c r="H107" s="88"/>
      <c r="I107" s="85"/>
      <c r="J107" s="94"/>
      <c r="K107" s="94"/>
      <c r="L107" s="94"/>
      <c r="M107" s="113"/>
      <c r="N107" s="113"/>
      <c r="O107" s="94"/>
      <c r="P107" s="113"/>
      <c r="Q107" s="113"/>
      <c r="R107" s="113"/>
      <c r="S107" s="113"/>
      <c r="T107" s="113"/>
      <c r="U107" s="113"/>
      <c r="V107" s="113"/>
      <c r="W107" s="113"/>
      <c r="X107" s="113"/>
    </row>
    <row r="108" ht="40.2" hidden="1" customHeight="1" spans="1:24">
      <c r="A108" s="85">
        <v>53</v>
      </c>
      <c r="B108" s="86" t="s">
        <v>249</v>
      </c>
      <c r="C108" s="85" t="s">
        <v>250</v>
      </c>
      <c r="D108" s="87">
        <v>0.23</v>
      </c>
      <c r="E108" s="87"/>
      <c r="F108" s="124">
        <v>0.23</v>
      </c>
      <c r="G108" s="88" t="s">
        <v>55</v>
      </c>
      <c r="H108" s="88" t="s">
        <v>117</v>
      </c>
      <c r="I108" s="85">
        <v>58</v>
      </c>
      <c r="J108" s="94" t="s">
        <v>251</v>
      </c>
      <c r="K108" s="112" t="s">
        <v>252</v>
      </c>
      <c r="L108" s="94" t="s">
        <v>66</v>
      </c>
      <c r="M108" s="113">
        <v>2017</v>
      </c>
      <c r="N108" s="113"/>
      <c r="O108" s="94" t="s">
        <v>67</v>
      </c>
      <c r="P108" s="113"/>
      <c r="Q108" s="113"/>
      <c r="R108" s="113"/>
      <c r="S108" s="113"/>
      <c r="T108" s="113"/>
      <c r="U108" s="113"/>
      <c r="V108" s="113"/>
      <c r="W108" s="113"/>
      <c r="X108" s="113"/>
    </row>
    <row r="109" ht="18.9" hidden="1" customHeight="1" spans="1:24">
      <c r="A109" s="89" t="s">
        <v>195</v>
      </c>
      <c r="B109" s="90" t="s">
        <v>253</v>
      </c>
      <c r="C109" s="85"/>
      <c r="D109" s="87"/>
      <c r="E109" s="87"/>
      <c r="F109" s="87"/>
      <c r="G109" s="88"/>
      <c r="H109" s="88"/>
      <c r="I109" s="85"/>
      <c r="J109" s="94"/>
      <c r="K109" s="94"/>
      <c r="L109" s="94"/>
      <c r="M109" s="113"/>
      <c r="N109" s="113"/>
      <c r="O109" s="94"/>
      <c r="P109" s="113"/>
      <c r="Q109" s="113"/>
      <c r="R109" s="113"/>
      <c r="S109" s="113"/>
      <c r="T109" s="113"/>
      <c r="U109" s="113"/>
      <c r="V109" s="113"/>
      <c r="W109" s="113"/>
      <c r="X109" s="113"/>
    </row>
    <row r="110" ht="49.95" hidden="1" customHeight="1" spans="1:24">
      <c r="A110" s="85">
        <v>54</v>
      </c>
      <c r="B110" s="86" t="s">
        <v>254</v>
      </c>
      <c r="C110" s="85" t="s">
        <v>156</v>
      </c>
      <c r="D110" s="87">
        <v>19.1</v>
      </c>
      <c r="E110" s="87"/>
      <c r="F110" s="87">
        <v>19.1</v>
      </c>
      <c r="G110" s="104" t="s">
        <v>255</v>
      </c>
      <c r="H110" s="94" t="s">
        <v>82</v>
      </c>
      <c r="I110" s="85"/>
      <c r="J110" s="88"/>
      <c r="K110" s="112" t="s">
        <v>256</v>
      </c>
      <c r="L110" s="94" t="s">
        <v>66</v>
      </c>
      <c r="M110" s="113"/>
      <c r="N110" s="113"/>
      <c r="O110" s="94" t="s">
        <v>67</v>
      </c>
      <c r="P110" s="113"/>
      <c r="Q110" s="113"/>
      <c r="R110" s="113"/>
      <c r="S110" s="113"/>
      <c r="T110" s="113"/>
      <c r="U110" s="113"/>
      <c r="V110" s="113"/>
      <c r="W110" s="113"/>
      <c r="X110" s="113"/>
    </row>
    <row r="111" ht="18.9" hidden="1" customHeight="1" spans="1:24">
      <c r="A111" s="89" t="s">
        <v>195</v>
      </c>
      <c r="B111" s="90" t="s">
        <v>257</v>
      </c>
      <c r="C111" s="85"/>
      <c r="D111" s="87"/>
      <c r="E111" s="87"/>
      <c r="F111" s="87"/>
      <c r="G111" s="94"/>
      <c r="H111" s="94"/>
      <c r="I111" s="85"/>
      <c r="J111" s="94"/>
      <c r="K111" s="94"/>
      <c r="L111" s="94"/>
      <c r="M111" s="94"/>
      <c r="N111" s="113"/>
      <c r="O111" s="94"/>
      <c r="P111" s="113"/>
      <c r="Q111" s="113"/>
      <c r="R111" s="113"/>
      <c r="S111" s="113"/>
      <c r="T111" s="113"/>
      <c r="U111" s="113"/>
      <c r="V111" s="113"/>
      <c r="W111" s="113"/>
      <c r="X111" s="113"/>
    </row>
    <row r="112" ht="30" hidden="1" customHeight="1" spans="1:24">
      <c r="A112" s="85">
        <v>55</v>
      </c>
      <c r="B112" s="86" t="s">
        <v>258</v>
      </c>
      <c r="C112" s="85" t="s">
        <v>246</v>
      </c>
      <c r="D112" s="87">
        <v>2.5</v>
      </c>
      <c r="E112" s="87"/>
      <c r="F112" s="87">
        <v>2.5</v>
      </c>
      <c r="G112" s="94" t="s">
        <v>55</v>
      </c>
      <c r="H112" s="94" t="s">
        <v>82</v>
      </c>
      <c r="I112" s="85"/>
      <c r="J112" s="94"/>
      <c r="K112" s="112" t="s">
        <v>83</v>
      </c>
      <c r="L112" s="94" t="s">
        <v>112</v>
      </c>
      <c r="M112" s="113">
        <v>2017</v>
      </c>
      <c r="N112" s="113"/>
      <c r="O112" s="94" t="s">
        <v>67</v>
      </c>
      <c r="P112" s="113"/>
      <c r="Q112" s="113"/>
      <c r="R112" s="113"/>
      <c r="S112" s="113"/>
      <c r="T112" s="113"/>
      <c r="U112" s="113"/>
      <c r="V112" s="113"/>
      <c r="W112" s="113"/>
      <c r="X112" s="113"/>
    </row>
    <row r="113" ht="18" hidden="1" customHeight="1" spans="1:24">
      <c r="A113" s="89" t="s">
        <v>195</v>
      </c>
      <c r="B113" s="90" t="s">
        <v>259</v>
      </c>
      <c r="C113" s="85"/>
      <c r="D113" s="87"/>
      <c r="E113" s="87"/>
      <c r="F113" s="87"/>
      <c r="G113" s="88"/>
      <c r="H113" s="88"/>
      <c r="I113" s="85"/>
      <c r="J113" s="94"/>
      <c r="K113" s="94"/>
      <c r="L113" s="94"/>
      <c r="M113" s="113"/>
      <c r="N113" s="113"/>
      <c r="O113" s="94"/>
      <c r="P113" s="113"/>
      <c r="Q113" s="113"/>
      <c r="R113" s="113"/>
      <c r="S113" s="113"/>
      <c r="T113" s="113"/>
      <c r="U113" s="113"/>
      <c r="V113" s="113"/>
      <c r="W113" s="113"/>
      <c r="X113" s="113"/>
    </row>
    <row r="114" ht="18" hidden="1" customHeight="1" spans="1:24">
      <c r="A114" s="85">
        <v>56</v>
      </c>
      <c r="B114" s="86" t="s">
        <v>260</v>
      </c>
      <c r="C114" s="85" t="s">
        <v>261</v>
      </c>
      <c r="D114" s="87">
        <v>3.5</v>
      </c>
      <c r="E114" s="87"/>
      <c r="F114" s="87">
        <v>3.5</v>
      </c>
      <c r="G114" s="88" t="s">
        <v>262</v>
      </c>
      <c r="H114" s="88" t="s">
        <v>117</v>
      </c>
      <c r="I114" s="85"/>
      <c r="J114" s="94"/>
      <c r="K114" s="112" t="s">
        <v>176</v>
      </c>
      <c r="L114" s="94" t="s">
        <v>58</v>
      </c>
      <c r="M114" s="113"/>
      <c r="N114" s="113"/>
      <c r="O114" s="94"/>
      <c r="P114" s="113"/>
      <c r="Q114" s="113"/>
      <c r="R114" s="113"/>
      <c r="S114" s="113"/>
      <c r="T114" s="113"/>
      <c r="U114" s="113"/>
      <c r="V114" s="113"/>
      <c r="W114" s="113"/>
      <c r="X114" s="113"/>
    </row>
    <row r="115" ht="18" hidden="1" customHeight="1" spans="1:24">
      <c r="A115" s="89" t="s">
        <v>195</v>
      </c>
      <c r="B115" s="90" t="s">
        <v>263</v>
      </c>
      <c r="C115" s="89"/>
      <c r="D115" s="87"/>
      <c r="E115" s="87"/>
      <c r="F115" s="87"/>
      <c r="G115" s="94"/>
      <c r="H115" s="94"/>
      <c r="I115" s="85"/>
      <c r="J115" s="94"/>
      <c r="K115" s="112"/>
      <c r="L115" s="94"/>
      <c r="M115" s="113"/>
      <c r="N115" s="113"/>
      <c r="O115" s="94"/>
      <c r="P115" s="113"/>
      <c r="Q115" s="113"/>
      <c r="R115" s="113"/>
      <c r="S115" s="113"/>
      <c r="T115" s="113"/>
      <c r="U115" s="113"/>
      <c r="V115" s="113"/>
      <c r="W115" s="113"/>
      <c r="X115" s="113"/>
    </row>
    <row r="116" ht="18" hidden="1" customHeight="1" spans="1:24">
      <c r="A116" s="94">
        <v>57</v>
      </c>
      <c r="B116" s="86" t="s">
        <v>264</v>
      </c>
      <c r="C116" s="85" t="s">
        <v>265</v>
      </c>
      <c r="D116" s="87">
        <v>0.04</v>
      </c>
      <c r="E116" s="87"/>
      <c r="F116" s="87">
        <v>0.4</v>
      </c>
      <c r="G116" s="104" t="s">
        <v>266</v>
      </c>
      <c r="H116" s="104" t="s">
        <v>117</v>
      </c>
      <c r="I116" s="85"/>
      <c r="J116" s="94"/>
      <c r="K116" s="112" t="s">
        <v>176</v>
      </c>
      <c r="L116" s="94" t="s">
        <v>58</v>
      </c>
      <c r="M116" s="113"/>
      <c r="N116" s="113"/>
      <c r="O116" s="94"/>
      <c r="P116" s="113"/>
      <c r="Q116" s="113"/>
      <c r="R116" s="113"/>
      <c r="S116" s="113"/>
      <c r="T116" s="113"/>
      <c r="U116" s="113"/>
      <c r="V116" s="113"/>
      <c r="W116" s="113"/>
      <c r="X116" s="113"/>
    </row>
    <row r="117" ht="18" hidden="1" customHeight="1" spans="1:24">
      <c r="A117" s="94">
        <v>58</v>
      </c>
      <c r="B117" s="86" t="s">
        <v>267</v>
      </c>
      <c r="C117" s="85" t="s">
        <v>265</v>
      </c>
      <c r="D117" s="87">
        <v>0.03</v>
      </c>
      <c r="E117" s="87"/>
      <c r="F117" s="87">
        <v>0.3</v>
      </c>
      <c r="G117" s="104" t="s">
        <v>268</v>
      </c>
      <c r="H117" s="104" t="s">
        <v>117</v>
      </c>
      <c r="I117" s="85"/>
      <c r="J117" s="94"/>
      <c r="K117" s="112" t="s">
        <v>176</v>
      </c>
      <c r="L117" s="94" t="s">
        <v>58</v>
      </c>
      <c r="M117" s="113"/>
      <c r="N117" s="113"/>
      <c r="O117" s="94"/>
      <c r="P117" s="113"/>
      <c r="Q117" s="113"/>
      <c r="R117" s="113"/>
      <c r="S117" s="113"/>
      <c r="T117" s="113"/>
      <c r="U117" s="113"/>
      <c r="V117" s="113"/>
      <c r="W117" s="113"/>
      <c r="X117" s="113"/>
    </row>
    <row r="118" ht="18" hidden="1" customHeight="1" spans="1:24">
      <c r="A118" s="89" t="s">
        <v>195</v>
      </c>
      <c r="B118" s="90" t="s">
        <v>127</v>
      </c>
      <c r="C118" s="85"/>
      <c r="D118" s="87"/>
      <c r="E118" s="87"/>
      <c r="F118" s="87"/>
      <c r="G118" s="94"/>
      <c r="H118" s="94"/>
      <c r="I118" s="85"/>
      <c r="J118" s="94"/>
      <c r="K118" s="112"/>
      <c r="L118" s="94"/>
      <c r="M118" s="113"/>
      <c r="N118" s="113"/>
      <c r="O118" s="94"/>
      <c r="P118" s="113"/>
      <c r="Q118" s="113"/>
      <c r="R118" s="113"/>
      <c r="S118" s="113"/>
      <c r="T118" s="113"/>
      <c r="U118" s="113"/>
      <c r="V118" s="113"/>
      <c r="W118" s="113"/>
      <c r="X118" s="113"/>
    </row>
    <row r="119" ht="18" hidden="1" customHeight="1" spans="1:24">
      <c r="A119" s="85">
        <v>59</v>
      </c>
      <c r="B119" s="86" t="s">
        <v>269</v>
      </c>
      <c r="C119" s="85" t="s">
        <v>128</v>
      </c>
      <c r="D119" s="87">
        <f>E119+F119</f>
        <v>0.23</v>
      </c>
      <c r="E119" s="87"/>
      <c r="F119" s="87">
        <v>0.23</v>
      </c>
      <c r="G119" s="94" t="s">
        <v>270</v>
      </c>
      <c r="H119" s="88" t="s">
        <v>105</v>
      </c>
      <c r="I119" s="85">
        <v>23</v>
      </c>
      <c r="J119" s="94">
        <v>98</v>
      </c>
      <c r="K119" s="112" t="s">
        <v>271</v>
      </c>
      <c r="L119" s="94" t="s">
        <v>112</v>
      </c>
      <c r="M119" s="113"/>
      <c r="N119" s="113"/>
      <c r="O119" s="94" t="s">
        <v>67</v>
      </c>
      <c r="P119" s="113"/>
      <c r="Q119" s="113"/>
      <c r="R119" s="113"/>
      <c r="S119" s="113"/>
      <c r="T119" s="113"/>
      <c r="U119" s="113"/>
      <c r="V119" s="113"/>
      <c r="W119" s="113"/>
      <c r="X119" s="113"/>
    </row>
    <row r="120" ht="18" hidden="1" customHeight="1" spans="1:24">
      <c r="A120" s="85">
        <v>60</v>
      </c>
      <c r="B120" s="86" t="s">
        <v>272</v>
      </c>
      <c r="C120" s="85" t="s">
        <v>128</v>
      </c>
      <c r="D120" s="87">
        <v>0.2</v>
      </c>
      <c r="E120" s="87"/>
      <c r="F120" s="87">
        <v>0.2</v>
      </c>
      <c r="G120" s="104" t="s">
        <v>270</v>
      </c>
      <c r="H120" s="104" t="s">
        <v>82</v>
      </c>
      <c r="I120" s="85">
        <v>53</v>
      </c>
      <c r="J120" s="94" t="s">
        <v>273</v>
      </c>
      <c r="K120" s="112" t="s">
        <v>176</v>
      </c>
      <c r="L120" s="94" t="s">
        <v>58</v>
      </c>
      <c r="M120" s="113"/>
      <c r="N120" s="113"/>
      <c r="O120" s="94"/>
      <c r="P120" s="113"/>
      <c r="Q120" s="113"/>
      <c r="R120" s="113"/>
      <c r="S120" s="113"/>
      <c r="T120" s="113"/>
      <c r="U120" s="113"/>
      <c r="V120" s="113"/>
      <c r="W120" s="113"/>
      <c r="X120" s="113"/>
    </row>
    <row r="121" ht="18" hidden="1" customHeight="1" spans="1:24">
      <c r="A121" s="89" t="s">
        <v>195</v>
      </c>
      <c r="B121" s="90" t="s">
        <v>130</v>
      </c>
      <c r="C121" s="85"/>
      <c r="D121" s="87"/>
      <c r="E121" s="87"/>
      <c r="F121" s="87"/>
      <c r="G121" s="94"/>
      <c r="H121" s="94"/>
      <c r="I121" s="85"/>
      <c r="J121" s="94"/>
      <c r="K121" s="112"/>
      <c r="L121" s="94"/>
      <c r="M121" s="113"/>
      <c r="N121" s="113"/>
      <c r="O121" s="94"/>
      <c r="P121" s="113"/>
      <c r="Q121" s="113"/>
      <c r="R121" s="113"/>
      <c r="S121" s="113"/>
      <c r="T121" s="113"/>
      <c r="U121" s="113"/>
      <c r="V121" s="113"/>
      <c r="W121" s="113"/>
      <c r="X121" s="113"/>
    </row>
    <row r="122" ht="40.2" hidden="1" customHeight="1" spans="1:24">
      <c r="A122" s="85">
        <v>61</v>
      </c>
      <c r="B122" s="86" t="s">
        <v>274</v>
      </c>
      <c r="C122" s="85" t="s">
        <v>131</v>
      </c>
      <c r="D122" s="87">
        <f>E122+F122</f>
        <v>0.12</v>
      </c>
      <c r="E122" s="87"/>
      <c r="F122" s="87">
        <v>0.12</v>
      </c>
      <c r="G122" s="88" t="s">
        <v>270</v>
      </c>
      <c r="H122" s="88" t="s">
        <v>56</v>
      </c>
      <c r="I122" s="85">
        <v>22</v>
      </c>
      <c r="J122" s="94">
        <v>76</v>
      </c>
      <c r="K122" s="112" t="s">
        <v>275</v>
      </c>
      <c r="L122" s="94" t="s">
        <v>112</v>
      </c>
      <c r="M122" s="113"/>
      <c r="N122" s="113"/>
      <c r="O122" s="94"/>
      <c r="P122" s="113"/>
      <c r="Q122" s="113"/>
      <c r="R122" s="113"/>
      <c r="S122" s="113"/>
      <c r="T122" s="113"/>
      <c r="U122" s="113"/>
      <c r="V122" s="113"/>
      <c r="W122" s="113"/>
      <c r="X122" s="113"/>
    </row>
    <row r="123" ht="40.2" hidden="1" customHeight="1" spans="1:24">
      <c r="A123" s="85">
        <v>62</v>
      </c>
      <c r="B123" s="86" t="s">
        <v>276</v>
      </c>
      <c r="C123" s="85" t="s">
        <v>131</v>
      </c>
      <c r="D123" s="87">
        <v>0.33</v>
      </c>
      <c r="E123" s="87"/>
      <c r="F123" s="87">
        <v>0.33</v>
      </c>
      <c r="G123" s="88" t="s">
        <v>277</v>
      </c>
      <c r="H123" s="88" t="s">
        <v>56</v>
      </c>
      <c r="I123" s="85">
        <v>33</v>
      </c>
      <c r="J123" s="94" t="s">
        <v>278</v>
      </c>
      <c r="K123" s="112" t="s">
        <v>275</v>
      </c>
      <c r="L123" s="94" t="s">
        <v>112</v>
      </c>
      <c r="M123" s="113"/>
      <c r="N123" s="113"/>
      <c r="O123" s="94"/>
      <c r="P123" s="113"/>
      <c r="Q123" s="113"/>
      <c r="R123" s="113"/>
      <c r="S123" s="113"/>
      <c r="T123" s="113"/>
      <c r="U123" s="113"/>
      <c r="V123" s="113"/>
      <c r="W123" s="113"/>
      <c r="X123" s="113"/>
    </row>
    <row r="124" ht="30" hidden="1" customHeight="1" spans="1:24">
      <c r="A124" s="85">
        <v>63</v>
      </c>
      <c r="B124" s="86" t="s">
        <v>279</v>
      </c>
      <c r="C124" s="85" t="s">
        <v>280</v>
      </c>
      <c r="D124" s="87">
        <v>2.03</v>
      </c>
      <c r="E124" s="87"/>
      <c r="F124" s="87">
        <v>2.03</v>
      </c>
      <c r="G124" s="94" t="s">
        <v>190</v>
      </c>
      <c r="H124" s="94" t="s">
        <v>76</v>
      </c>
      <c r="I124" s="85">
        <v>8</v>
      </c>
      <c r="J124" s="94" t="s">
        <v>281</v>
      </c>
      <c r="K124" s="112" t="s">
        <v>211</v>
      </c>
      <c r="L124" s="94" t="s">
        <v>66</v>
      </c>
      <c r="M124" s="113"/>
      <c r="N124" s="113"/>
      <c r="O124" s="94"/>
      <c r="P124" s="113"/>
      <c r="Q124" s="113"/>
      <c r="R124" s="113"/>
      <c r="S124" s="113"/>
      <c r="T124" s="113"/>
      <c r="U124" s="113"/>
      <c r="V124" s="113"/>
      <c r="W124" s="113"/>
      <c r="X124" s="113"/>
    </row>
    <row r="125" ht="30" hidden="1" customHeight="1" spans="1:24">
      <c r="A125" s="85">
        <v>64</v>
      </c>
      <c r="B125" s="86" t="s">
        <v>282</v>
      </c>
      <c r="C125" s="85" t="s">
        <v>283</v>
      </c>
      <c r="D125" s="87">
        <v>4.2</v>
      </c>
      <c r="E125" s="87"/>
      <c r="F125" s="87">
        <v>4.2</v>
      </c>
      <c r="G125" s="94" t="s">
        <v>284</v>
      </c>
      <c r="H125" s="94" t="s">
        <v>56</v>
      </c>
      <c r="I125" s="85">
        <v>19</v>
      </c>
      <c r="J125" s="94"/>
      <c r="K125" s="112" t="s">
        <v>211</v>
      </c>
      <c r="L125" s="94" t="s">
        <v>66</v>
      </c>
      <c r="M125" s="113"/>
      <c r="N125" s="113"/>
      <c r="O125" s="94"/>
      <c r="P125" s="113"/>
      <c r="Q125" s="113"/>
      <c r="R125" s="113"/>
      <c r="S125" s="113"/>
      <c r="T125" s="113"/>
      <c r="U125" s="113"/>
      <c r="V125" s="113"/>
      <c r="W125" s="113"/>
      <c r="X125" s="113"/>
    </row>
    <row r="126" ht="19.05" customHeight="1" spans="1:24">
      <c r="A126" s="89" t="s">
        <v>195</v>
      </c>
      <c r="B126" s="90" t="s">
        <v>285</v>
      </c>
      <c r="C126" s="85"/>
      <c r="D126" s="87"/>
      <c r="E126" s="87"/>
      <c r="F126" s="87"/>
      <c r="G126" s="88"/>
      <c r="H126" s="88"/>
      <c r="I126" s="85"/>
      <c r="J126" s="94"/>
      <c r="K126" s="94"/>
      <c r="L126" s="94"/>
      <c r="M126" s="113"/>
      <c r="N126" s="113"/>
      <c r="O126" s="94"/>
      <c r="P126" s="113"/>
      <c r="Q126" s="113"/>
      <c r="R126" s="113"/>
      <c r="S126" s="113"/>
      <c r="T126" s="113"/>
      <c r="U126" s="113"/>
      <c r="V126" s="113"/>
      <c r="W126" s="113"/>
      <c r="X126" s="113"/>
    </row>
    <row r="127" ht="30" hidden="1" customHeight="1" spans="1:24">
      <c r="A127" s="85">
        <v>65</v>
      </c>
      <c r="B127" s="86" t="s">
        <v>286</v>
      </c>
      <c r="C127" s="85" t="s">
        <v>270</v>
      </c>
      <c r="D127" s="87">
        <f>E127+F127</f>
        <v>0.2</v>
      </c>
      <c r="E127" s="87"/>
      <c r="F127" s="87">
        <v>0.2</v>
      </c>
      <c r="G127" s="88" t="s">
        <v>159</v>
      </c>
      <c r="H127" s="88" t="s">
        <v>117</v>
      </c>
      <c r="I127" s="85"/>
      <c r="J127" s="94"/>
      <c r="K127" s="112" t="s">
        <v>83</v>
      </c>
      <c r="L127" s="94" t="s">
        <v>66</v>
      </c>
      <c r="M127" s="113">
        <v>2017</v>
      </c>
      <c r="N127" s="113"/>
      <c r="O127" s="94" t="s">
        <v>67</v>
      </c>
      <c r="P127" s="113"/>
      <c r="Q127" s="113"/>
      <c r="R127" s="113"/>
      <c r="S127" s="113"/>
      <c r="T127" s="113"/>
      <c r="U127" s="113"/>
      <c r="V127" s="113"/>
      <c r="W127" s="113"/>
      <c r="X127" s="113"/>
    </row>
    <row r="128" ht="30" hidden="1" customHeight="1" spans="1:24">
      <c r="A128" s="85">
        <v>66</v>
      </c>
      <c r="B128" s="86" t="s">
        <v>287</v>
      </c>
      <c r="C128" s="85" t="s">
        <v>270</v>
      </c>
      <c r="D128" s="87">
        <f>E128+F128</f>
        <v>1</v>
      </c>
      <c r="E128" s="87"/>
      <c r="F128" s="87">
        <v>1</v>
      </c>
      <c r="G128" s="88" t="s">
        <v>55</v>
      </c>
      <c r="H128" s="94" t="s">
        <v>79</v>
      </c>
      <c r="I128" s="85"/>
      <c r="J128" s="94"/>
      <c r="K128" s="112" t="s">
        <v>83</v>
      </c>
      <c r="L128" s="94" t="s">
        <v>66</v>
      </c>
      <c r="M128" s="113"/>
      <c r="N128" s="113"/>
      <c r="O128" s="94" t="s">
        <v>67</v>
      </c>
      <c r="P128" s="113"/>
      <c r="Q128" s="113"/>
      <c r="R128" s="113"/>
      <c r="S128" s="113"/>
      <c r="T128" s="113"/>
      <c r="U128" s="113"/>
      <c r="V128" s="113"/>
      <c r="W128" s="113"/>
      <c r="X128" s="113"/>
    </row>
    <row r="129" ht="30" hidden="1" customHeight="1" spans="1:24">
      <c r="A129" s="85">
        <v>67</v>
      </c>
      <c r="B129" s="86" t="s">
        <v>288</v>
      </c>
      <c r="C129" s="85" t="s">
        <v>270</v>
      </c>
      <c r="D129" s="87">
        <f>E129+F129</f>
        <v>0.01</v>
      </c>
      <c r="E129" s="87"/>
      <c r="F129" s="87">
        <v>0.01</v>
      </c>
      <c r="G129" s="88" t="s">
        <v>159</v>
      </c>
      <c r="H129" s="88" t="s">
        <v>111</v>
      </c>
      <c r="I129" s="85"/>
      <c r="J129" s="94"/>
      <c r="K129" s="112" t="s">
        <v>83</v>
      </c>
      <c r="L129" s="94" t="s">
        <v>66</v>
      </c>
      <c r="M129" s="113">
        <v>2018</v>
      </c>
      <c r="N129" s="113"/>
      <c r="O129" s="94" t="s">
        <v>67</v>
      </c>
      <c r="P129" s="113"/>
      <c r="Q129" s="113"/>
      <c r="R129" s="113"/>
      <c r="S129" s="113"/>
      <c r="T129" s="113"/>
      <c r="U129" s="113"/>
      <c r="V129" s="113"/>
      <c r="W129" s="113"/>
      <c r="X129" s="113"/>
    </row>
    <row r="130" ht="64.95" hidden="1" customHeight="1" spans="1:24">
      <c r="A130" s="85">
        <v>68</v>
      </c>
      <c r="B130" s="86" t="s">
        <v>289</v>
      </c>
      <c r="C130" s="85" t="s">
        <v>270</v>
      </c>
      <c r="D130" s="87">
        <f>E130+F130</f>
        <v>2.3</v>
      </c>
      <c r="E130" s="87"/>
      <c r="F130" s="87">
        <v>2.3</v>
      </c>
      <c r="G130" s="88" t="s">
        <v>159</v>
      </c>
      <c r="H130" s="88" t="s">
        <v>168</v>
      </c>
      <c r="I130" s="85">
        <v>12</v>
      </c>
      <c r="J130" s="94" t="s">
        <v>290</v>
      </c>
      <c r="K130" s="112" t="s">
        <v>83</v>
      </c>
      <c r="L130" s="94" t="s">
        <v>66</v>
      </c>
      <c r="M130" s="113">
        <v>2018</v>
      </c>
      <c r="N130" s="113"/>
      <c r="O130" s="94" t="s">
        <v>67</v>
      </c>
      <c r="P130" s="113"/>
      <c r="Q130" s="113"/>
      <c r="R130" s="113"/>
      <c r="S130" s="113"/>
      <c r="T130" s="113"/>
      <c r="U130" s="113"/>
      <c r="V130" s="113"/>
      <c r="W130" s="113"/>
      <c r="X130" s="113"/>
    </row>
    <row r="131" ht="30" hidden="1" customHeight="1" spans="1:24">
      <c r="A131" s="85">
        <v>69</v>
      </c>
      <c r="B131" s="86" t="s">
        <v>291</v>
      </c>
      <c r="C131" s="85" t="s">
        <v>270</v>
      </c>
      <c r="D131" s="87">
        <f>E131+F131</f>
        <v>0.35</v>
      </c>
      <c r="E131" s="87"/>
      <c r="F131" s="87">
        <v>0.35</v>
      </c>
      <c r="G131" s="88" t="s">
        <v>159</v>
      </c>
      <c r="H131" s="88" t="s">
        <v>117</v>
      </c>
      <c r="I131" s="85"/>
      <c r="J131" s="94"/>
      <c r="K131" s="112" t="s">
        <v>83</v>
      </c>
      <c r="L131" s="94" t="s">
        <v>66</v>
      </c>
      <c r="M131" s="113">
        <v>2018</v>
      </c>
      <c r="N131" s="113"/>
      <c r="O131" s="94" t="s">
        <v>67</v>
      </c>
      <c r="P131" s="113"/>
      <c r="Q131" s="113"/>
      <c r="R131" s="113"/>
      <c r="S131" s="113"/>
      <c r="T131" s="113"/>
      <c r="U131" s="113"/>
      <c r="V131" s="113"/>
      <c r="W131" s="113"/>
      <c r="X131" s="113"/>
    </row>
    <row r="132" ht="30" hidden="1" customHeight="1" spans="1:24">
      <c r="A132" s="85">
        <v>70</v>
      </c>
      <c r="B132" s="86" t="s">
        <v>292</v>
      </c>
      <c r="C132" s="85" t="s">
        <v>270</v>
      </c>
      <c r="D132" s="87">
        <v>3</v>
      </c>
      <c r="E132" s="87"/>
      <c r="F132" s="87">
        <v>3</v>
      </c>
      <c r="G132" s="88" t="s">
        <v>55</v>
      </c>
      <c r="H132" s="88" t="s">
        <v>111</v>
      </c>
      <c r="I132" s="85">
        <v>14</v>
      </c>
      <c r="J132" s="94">
        <v>136</v>
      </c>
      <c r="K132" s="112" t="s">
        <v>83</v>
      </c>
      <c r="L132" s="94" t="s">
        <v>66</v>
      </c>
      <c r="M132" s="113">
        <v>2018</v>
      </c>
      <c r="N132" s="113"/>
      <c r="O132" s="94" t="s">
        <v>67</v>
      </c>
      <c r="P132" s="113"/>
      <c r="Q132" s="113"/>
      <c r="R132" s="113"/>
      <c r="S132" s="113"/>
      <c r="T132" s="113"/>
      <c r="U132" s="113"/>
      <c r="V132" s="113"/>
      <c r="W132" s="113"/>
      <c r="X132" s="113"/>
    </row>
    <row r="133" ht="18.9" hidden="1" customHeight="1" spans="1:24">
      <c r="A133" s="85">
        <v>71</v>
      </c>
      <c r="B133" s="86" t="s">
        <v>293</v>
      </c>
      <c r="C133" s="85" t="s">
        <v>270</v>
      </c>
      <c r="D133" s="87">
        <v>0.1</v>
      </c>
      <c r="E133" s="87"/>
      <c r="F133" s="87">
        <v>0.1</v>
      </c>
      <c r="G133" s="88" t="s">
        <v>228</v>
      </c>
      <c r="H133" s="88" t="s">
        <v>56</v>
      </c>
      <c r="I133" s="85"/>
      <c r="J133" s="94"/>
      <c r="K133" s="112" t="s">
        <v>211</v>
      </c>
      <c r="L133" s="94" t="s">
        <v>66</v>
      </c>
      <c r="M133" s="113"/>
      <c r="N133" s="113"/>
      <c r="O133" s="94" t="s">
        <v>67</v>
      </c>
      <c r="P133" s="113"/>
      <c r="Q133" s="113"/>
      <c r="R133" s="113"/>
      <c r="S133" s="113"/>
      <c r="T133" s="113"/>
      <c r="U133" s="113"/>
      <c r="V133" s="113"/>
      <c r="W133" s="113"/>
      <c r="X133" s="113"/>
    </row>
    <row r="134" ht="18.9" hidden="1" customHeight="1" spans="1:24">
      <c r="A134" s="85">
        <v>72</v>
      </c>
      <c r="B134" s="86" t="s">
        <v>294</v>
      </c>
      <c r="C134" s="85" t="s">
        <v>270</v>
      </c>
      <c r="D134" s="87">
        <v>0.1</v>
      </c>
      <c r="E134" s="87"/>
      <c r="F134" s="87">
        <v>0.1</v>
      </c>
      <c r="G134" s="88" t="s">
        <v>270</v>
      </c>
      <c r="H134" s="88" t="s">
        <v>82</v>
      </c>
      <c r="I134" s="85">
        <v>53</v>
      </c>
      <c r="J134" s="94">
        <v>89</v>
      </c>
      <c r="K134" s="112" t="s">
        <v>295</v>
      </c>
      <c r="L134" s="94" t="s">
        <v>66</v>
      </c>
      <c r="M134" s="113"/>
      <c r="N134" s="113"/>
      <c r="O134" s="94" t="s">
        <v>67</v>
      </c>
      <c r="P134" s="113"/>
      <c r="Q134" s="113"/>
      <c r="R134" s="113"/>
      <c r="S134" s="113"/>
      <c r="T134" s="113"/>
      <c r="U134" s="113"/>
      <c r="V134" s="113"/>
      <c r="W134" s="113"/>
      <c r="X134" s="113"/>
    </row>
    <row r="135" ht="18.9" hidden="1" customHeight="1" spans="1:24">
      <c r="A135" s="85">
        <v>73</v>
      </c>
      <c r="B135" s="86" t="s">
        <v>293</v>
      </c>
      <c r="C135" s="85" t="s">
        <v>270</v>
      </c>
      <c r="D135" s="87">
        <v>0.2</v>
      </c>
      <c r="E135" s="87"/>
      <c r="F135" s="87">
        <v>0.2</v>
      </c>
      <c r="G135" s="88" t="s">
        <v>270</v>
      </c>
      <c r="H135" s="88" t="s">
        <v>73</v>
      </c>
      <c r="I135" s="85">
        <v>28</v>
      </c>
      <c r="J135" s="94">
        <v>322</v>
      </c>
      <c r="K135" s="112" t="s">
        <v>296</v>
      </c>
      <c r="L135" s="94" t="s">
        <v>66</v>
      </c>
      <c r="M135" s="113"/>
      <c r="N135" s="113"/>
      <c r="O135" s="94" t="s">
        <v>67</v>
      </c>
      <c r="P135" s="113"/>
      <c r="Q135" s="113"/>
      <c r="R135" s="113"/>
      <c r="S135" s="113"/>
      <c r="T135" s="113"/>
      <c r="U135" s="113"/>
      <c r="V135" s="113"/>
      <c r="W135" s="113"/>
      <c r="X135" s="113"/>
    </row>
    <row r="136" ht="18.9" hidden="1" customHeight="1" spans="1:24">
      <c r="A136" s="85">
        <v>74</v>
      </c>
      <c r="B136" s="86" t="s">
        <v>294</v>
      </c>
      <c r="C136" s="85" t="s">
        <v>270</v>
      </c>
      <c r="D136" s="87">
        <v>0.29</v>
      </c>
      <c r="E136" s="87"/>
      <c r="F136" s="87">
        <v>0.29</v>
      </c>
      <c r="G136" s="88" t="s">
        <v>270</v>
      </c>
      <c r="H136" s="88" t="s">
        <v>297</v>
      </c>
      <c r="I136" s="85">
        <v>20</v>
      </c>
      <c r="J136" s="94" t="s">
        <v>298</v>
      </c>
      <c r="K136" s="112" t="s">
        <v>299</v>
      </c>
      <c r="L136" s="94" t="s">
        <v>66</v>
      </c>
      <c r="M136" s="113"/>
      <c r="N136" s="113"/>
      <c r="O136" s="94" t="s">
        <v>67</v>
      </c>
      <c r="P136" s="113"/>
      <c r="Q136" s="113"/>
      <c r="R136" s="113"/>
      <c r="S136" s="113"/>
      <c r="T136" s="113"/>
      <c r="U136" s="113"/>
      <c r="V136" s="113"/>
      <c r="W136" s="113"/>
      <c r="X136" s="113"/>
    </row>
    <row r="137" ht="18.9" hidden="1" customHeight="1" spans="1:24">
      <c r="A137" s="85">
        <v>75</v>
      </c>
      <c r="B137" s="86" t="s">
        <v>293</v>
      </c>
      <c r="C137" s="85" t="s">
        <v>270</v>
      </c>
      <c r="D137" s="87">
        <v>0.1</v>
      </c>
      <c r="E137" s="87"/>
      <c r="F137" s="87">
        <v>0.1</v>
      </c>
      <c r="G137" s="88" t="s">
        <v>137</v>
      </c>
      <c r="H137" s="88" t="s">
        <v>105</v>
      </c>
      <c r="I137" s="85">
        <v>26</v>
      </c>
      <c r="J137" s="94">
        <v>61</v>
      </c>
      <c r="K137" s="112" t="s">
        <v>300</v>
      </c>
      <c r="L137" s="94" t="s">
        <v>66</v>
      </c>
      <c r="M137" s="113"/>
      <c r="N137" s="113"/>
      <c r="O137" s="94" t="s">
        <v>67</v>
      </c>
      <c r="P137" s="113"/>
      <c r="Q137" s="113"/>
      <c r="R137" s="113"/>
      <c r="S137" s="113"/>
      <c r="T137" s="113"/>
      <c r="U137" s="113"/>
      <c r="V137" s="113"/>
      <c r="W137" s="113"/>
      <c r="X137" s="113"/>
    </row>
    <row r="138" ht="18.9" hidden="1" customHeight="1" spans="1:24">
      <c r="A138" s="85">
        <v>76</v>
      </c>
      <c r="B138" s="86" t="s">
        <v>293</v>
      </c>
      <c r="C138" s="85" t="s">
        <v>270</v>
      </c>
      <c r="D138" s="87">
        <v>0.08</v>
      </c>
      <c r="E138" s="87"/>
      <c r="F138" s="87">
        <v>0.08</v>
      </c>
      <c r="G138" s="88" t="s">
        <v>270</v>
      </c>
      <c r="H138" s="88" t="s">
        <v>76</v>
      </c>
      <c r="I138" s="85">
        <v>22</v>
      </c>
      <c r="J138" s="94">
        <v>543</v>
      </c>
      <c r="K138" s="112" t="s">
        <v>301</v>
      </c>
      <c r="L138" s="94" t="s">
        <v>66</v>
      </c>
      <c r="M138" s="113"/>
      <c r="N138" s="113"/>
      <c r="O138" s="94" t="s">
        <v>67</v>
      </c>
      <c r="P138" s="113"/>
      <c r="Q138" s="113"/>
      <c r="R138" s="113"/>
      <c r="S138" s="113"/>
      <c r="T138" s="113"/>
      <c r="U138" s="113"/>
      <c r="V138" s="113"/>
      <c r="W138" s="113"/>
      <c r="X138" s="113"/>
    </row>
    <row r="139" ht="19.05" customHeight="1" spans="1:24">
      <c r="A139" s="85">
        <v>77</v>
      </c>
      <c r="B139" s="86" t="s">
        <v>293</v>
      </c>
      <c r="C139" s="85" t="s">
        <v>270</v>
      </c>
      <c r="D139" s="87">
        <v>0.16</v>
      </c>
      <c r="E139" s="87"/>
      <c r="F139" s="87">
        <v>0.16</v>
      </c>
      <c r="G139" s="88" t="s">
        <v>270</v>
      </c>
      <c r="H139" s="88" t="s">
        <v>70</v>
      </c>
      <c r="I139" s="85"/>
      <c r="J139" s="94"/>
      <c r="K139" s="112" t="s">
        <v>302</v>
      </c>
      <c r="L139" s="94" t="s">
        <v>66</v>
      </c>
      <c r="M139" s="113"/>
      <c r="N139" s="113"/>
      <c r="O139" s="94" t="s">
        <v>67</v>
      </c>
      <c r="P139" s="113"/>
      <c r="Q139" s="113"/>
      <c r="R139" s="113"/>
      <c r="S139" s="113"/>
      <c r="T139" s="113"/>
      <c r="U139" s="113"/>
      <c r="V139" s="113"/>
      <c r="W139" s="113"/>
      <c r="X139" s="113"/>
    </row>
    <row r="140" ht="18.9" hidden="1" customHeight="1" spans="1:24">
      <c r="A140" s="85">
        <v>78</v>
      </c>
      <c r="B140" s="86" t="s">
        <v>294</v>
      </c>
      <c r="C140" s="85" t="s">
        <v>270</v>
      </c>
      <c r="D140" s="87">
        <v>0.75</v>
      </c>
      <c r="E140" s="87"/>
      <c r="F140" s="87">
        <v>0.75</v>
      </c>
      <c r="G140" s="88" t="s">
        <v>270</v>
      </c>
      <c r="H140" s="88" t="s">
        <v>111</v>
      </c>
      <c r="I140" s="85"/>
      <c r="J140" s="94"/>
      <c r="K140" s="112" t="s">
        <v>303</v>
      </c>
      <c r="L140" s="94" t="s">
        <v>66</v>
      </c>
      <c r="M140" s="113"/>
      <c r="N140" s="113"/>
      <c r="O140" s="94" t="s">
        <v>67</v>
      </c>
      <c r="P140" s="113"/>
      <c r="Q140" s="113"/>
      <c r="R140" s="113"/>
      <c r="S140" s="113"/>
      <c r="T140" s="113"/>
      <c r="U140" s="113"/>
      <c r="V140" s="113"/>
      <c r="W140" s="113"/>
      <c r="X140" s="113"/>
    </row>
    <row r="141" ht="18.9" hidden="1" customHeight="1" spans="1:24">
      <c r="A141" s="85">
        <v>79</v>
      </c>
      <c r="B141" s="86" t="s">
        <v>294</v>
      </c>
      <c r="C141" s="85" t="s">
        <v>270</v>
      </c>
      <c r="D141" s="87">
        <v>0.2</v>
      </c>
      <c r="E141" s="87"/>
      <c r="F141" s="87">
        <v>0.13</v>
      </c>
      <c r="G141" s="88" t="s">
        <v>270</v>
      </c>
      <c r="H141" s="88" t="s">
        <v>117</v>
      </c>
      <c r="I141" s="85">
        <v>22</v>
      </c>
      <c r="J141" s="94"/>
      <c r="K141" s="112" t="s">
        <v>304</v>
      </c>
      <c r="L141" s="94" t="s">
        <v>66</v>
      </c>
      <c r="M141" s="113"/>
      <c r="N141" s="113"/>
      <c r="O141" s="94" t="s">
        <v>67</v>
      </c>
      <c r="P141" s="113"/>
      <c r="Q141" s="113"/>
      <c r="R141" s="113"/>
      <c r="S141" s="113"/>
      <c r="T141" s="113"/>
      <c r="U141" s="113"/>
      <c r="V141" s="113"/>
      <c r="W141" s="113"/>
      <c r="X141" s="113"/>
    </row>
    <row r="142" ht="18.9" hidden="1" customHeight="1" spans="1:24">
      <c r="A142" s="85">
        <v>80</v>
      </c>
      <c r="B142" s="86" t="s">
        <v>293</v>
      </c>
      <c r="C142" s="85" t="s">
        <v>270</v>
      </c>
      <c r="D142" s="87">
        <v>0.1</v>
      </c>
      <c r="E142" s="87"/>
      <c r="F142" s="87">
        <v>0.1</v>
      </c>
      <c r="G142" s="88" t="s">
        <v>203</v>
      </c>
      <c r="H142" s="88" t="s">
        <v>168</v>
      </c>
      <c r="I142" s="85"/>
      <c r="J142" s="94"/>
      <c r="K142" s="112" t="s">
        <v>176</v>
      </c>
      <c r="L142" s="94" t="s">
        <v>58</v>
      </c>
      <c r="M142" s="113"/>
      <c r="N142" s="113"/>
      <c r="O142" s="94"/>
      <c r="P142" s="113"/>
      <c r="Q142" s="113"/>
      <c r="R142" s="113"/>
      <c r="S142" s="113"/>
      <c r="T142" s="113"/>
      <c r="U142" s="113"/>
      <c r="V142" s="113"/>
      <c r="W142" s="113"/>
      <c r="X142" s="113"/>
    </row>
    <row r="143" ht="18.9" hidden="1" customHeight="1" spans="1:24">
      <c r="A143" s="85">
        <v>81</v>
      </c>
      <c r="B143" s="86" t="s">
        <v>305</v>
      </c>
      <c r="C143" s="85" t="s">
        <v>270</v>
      </c>
      <c r="D143" s="87">
        <v>0.7</v>
      </c>
      <c r="E143" s="87"/>
      <c r="F143" s="87">
        <v>0.7</v>
      </c>
      <c r="G143" s="88" t="s">
        <v>243</v>
      </c>
      <c r="H143" s="88" t="s">
        <v>56</v>
      </c>
      <c r="I143" s="85">
        <v>5</v>
      </c>
      <c r="J143" s="94">
        <v>24</v>
      </c>
      <c r="K143" s="112" t="s">
        <v>176</v>
      </c>
      <c r="L143" s="94" t="s">
        <v>66</v>
      </c>
      <c r="M143" s="113"/>
      <c r="N143" s="113"/>
      <c r="O143" s="94" t="s">
        <v>67</v>
      </c>
      <c r="P143" s="113"/>
      <c r="Q143" s="113"/>
      <c r="R143" s="113"/>
      <c r="S143" s="113"/>
      <c r="T143" s="113"/>
      <c r="U143" s="113"/>
      <c r="V143" s="113"/>
      <c r="W143" s="113"/>
      <c r="X143" s="113"/>
    </row>
    <row r="144" ht="19.05" customHeight="1" spans="1:24">
      <c r="A144" s="89" t="s">
        <v>195</v>
      </c>
      <c r="B144" s="90" t="s">
        <v>306</v>
      </c>
      <c r="C144" s="85"/>
      <c r="D144" s="87"/>
      <c r="E144" s="87"/>
      <c r="F144" s="87"/>
      <c r="G144" s="88"/>
      <c r="H144" s="88"/>
      <c r="I144" s="85"/>
      <c r="J144" s="94"/>
      <c r="K144" s="94"/>
      <c r="L144" s="94"/>
      <c r="M144" s="113"/>
      <c r="N144" s="113"/>
      <c r="O144" s="94"/>
      <c r="P144" s="113"/>
      <c r="Q144" s="113"/>
      <c r="R144" s="113"/>
      <c r="S144" s="113"/>
      <c r="T144" s="113"/>
      <c r="U144" s="113"/>
      <c r="V144" s="113"/>
      <c r="W144" s="113"/>
      <c r="X144" s="113"/>
    </row>
    <row r="145" ht="19.05" customHeight="1" spans="1:24">
      <c r="A145" s="85">
        <v>82</v>
      </c>
      <c r="B145" s="86" t="s">
        <v>307</v>
      </c>
      <c r="C145" s="93" t="s">
        <v>308</v>
      </c>
      <c r="D145" s="127">
        <v>0.25</v>
      </c>
      <c r="E145" s="127"/>
      <c r="F145" s="127">
        <v>0.25</v>
      </c>
      <c r="G145" s="128" t="s">
        <v>55</v>
      </c>
      <c r="H145" s="128" t="s">
        <v>70</v>
      </c>
      <c r="I145" s="93">
        <v>30</v>
      </c>
      <c r="J145" s="125">
        <v>844</v>
      </c>
      <c r="K145" s="112" t="s">
        <v>83</v>
      </c>
      <c r="L145" s="94" t="s">
        <v>66</v>
      </c>
      <c r="M145" s="113"/>
      <c r="N145" s="113"/>
      <c r="O145" s="94" t="s">
        <v>67</v>
      </c>
      <c r="P145" s="113"/>
      <c r="Q145" s="113"/>
      <c r="R145" s="113"/>
      <c r="S145" s="113"/>
      <c r="T145" s="113"/>
      <c r="U145" s="113"/>
      <c r="V145" s="113"/>
      <c r="W145" s="113"/>
      <c r="X145" s="113"/>
    </row>
    <row r="146" ht="19.05" customHeight="1" spans="1:24">
      <c r="A146" s="89" t="s">
        <v>309</v>
      </c>
      <c r="B146" s="90" t="s">
        <v>310</v>
      </c>
      <c r="C146" s="85"/>
      <c r="D146" s="129"/>
      <c r="E146" s="129"/>
      <c r="F146" s="129"/>
      <c r="G146" s="130"/>
      <c r="H146" s="123"/>
      <c r="I146" s="123"/>
      <c r="J146" s="130"/>
      <c r="K146" s="123"/>
      <c r="L146" s="130"/>
      <c r="M146" s="113"/>
      <c r="N146" s="113"/>
      <c r="O146" s="94"/>
      <c r="P146" s="113"/>
      <c r="Q146" s="113"/>
      <c r="R146" s="113"/>
      <c r="S146" s="113"/>
      <c r="T146" s="113"/>
      <c r="U146" s="113"/>
      <c r="V146" s="113"/>
      <c r="W146" s="113"/>
      <c r="X146" s="113"/>
    </row>
    <row r="147" ht="19.05" customHeight="1" spans="1:24">
      <c r="A147" s="89" t="s">
        <v>195</v>
      </c>
      <c r="B147" s="90" t="s">
        <v>123</v>
      </c>
      <c r="C147" s="85"/>
      <c r="D147" s="87"/>
      <c r="E147" s="87"/>
      <c r="F147" s="87"/>
      <c r="G147" s="88"/>
      <c r="H147" s="88"/>
      <c r="I147" s="85"/>
      <c r="J147" s="94"/>
      <c r="K147" s="94"/>
      <c r="L147" s="94"/>
      <c r="M147" s="113"/>
      <c r="N147" s="113"/>
      <c r="O147" s="94"/>
      <c r="P147" s="113"/>
      <c r="Q147" s="113"/>
      <c r="R147" s="113"/>
      <c r="S147" s="113"/>
      <c r="T147" s="113"/>
      <c r="U147" s="113"/>
      <c r="V147" s="113"/>
      <c r="W147" s="113"/>
      <c r="X147" s="113"/>
    </row>
    <row r="148" ht="36" hidden="1" spans="1:24">
      <c r="A148" s="85">
        <v>83</v>
      </c>
      <c r="B148" s="86" t="s">
        <v>311</v>
      </c>
      <c r="C148" s="85" t="s">
        <v>87</v>
      </c>
      <c r="D148" s="87">
        <f>E148+F148</f>
        <v>0.24</v>
      </c>
      <c r="E148" s="87"/>
      <c r="F148" s="87">
        <v>0.24</v>
      </c>
      <c r="G148" s="94" t="s">
        <v>55</v>
      </c>
      <c r="H148" s="88" t="s">
        <v>111</v>
      </c>
      <c r="I148" s="85">
        <v>17</v>
      </c>
      <c r="J148" s="132" t="s">
        <v>312</v>
      </c>
      <c r="K148" s="112" t="s">
        <v>313</v>
      </c>
      <c r="L148" s="94" t="s">
        <v>112</v>
      </c>
      <c r="M148" s="113">
        <v>2017</v>
      </c>
      <c r="N148" s="113"/>
      <c r="O148" s="94"/>
      <c r="P148" s="113"/>
      <c r="Q148" s="113"/>
      <c r="R148" s="113"/>
      <c r="S148" s="113"/>
      <c r="T148" s="113"/>
      <c r="U148" s="113"/>
      <c r="V148" s="113"/>
      <c r="W148" s="113"/>
      <c r="X148" s="113"/>
    </row>
    <row r="149" ht="30" hidden="1" customHeight="1" spans="1:24">
      <c r="A149" s="85">
        <v>84</v>
      </c>
      <c r="B149" s="86" t="s">
        <v>314</v>
      </c>
      <c r="C149" s="85" t="s">
        <v>87</v>
      </c>
      <c r="D149" s="87">
        <f>E149+F149</f>
        <v>0.24</v>
      </c>
      <c r="E149" s="87"/>
      <c r="F149" s="87">
        <v>0.24</v>
      </c>
      <c r="G149" s="94" t="s">
        <v>55</v>
      </c>
      <c r="H149" s="88" t="s">
        <v>117</v>
      </c>
      <c r="I149" s="85">
        <v>33</v>
      </c>
      <c r="J149" s="132" t="s">
        <v>315</v>
      </c>
      <c r="K149" s="112" t="s">
        <v>83</v>
      </c>
      <c r="L149" s="94" t="s">
        <v>112</v>
      </c>
      <c r="M149" s="113"/>
      <c r="N149" s="113"/>
      <c r="O149" s="94"/>
      <c r="P149" s="113"/>
      <c r="Q149" s="113"/>
      <c r="R149" s="113"/>
      <c r="S149" s="113"/>
      <c r="T149" s="113"/>
      <c r="U149" s="113"/>
      <c r="V149" s="113"/>
      <c r="W149" s="113"/>
      <c r="X149" s="113"/>
    </row>
    <row r="150" ht="30" hidden="1" customHeight="1" spans="1:24">
      <c r="A150" s="85">
        <v>85</v>
      </c>
      <c r="B150" s="86" t="s">
        <v>316</v>
      </c>
      <c r="C150" s="85" t="s">
        <v>87</v>
      </c>
      <c r="D150" s="87">
        <f t="shared" ref="D150:D157" si="4">E150+F150</f>
        <v>10</v>
      </c>
      <c r="E150" s="87"/>
      <c r="F150" s="87">
        <v>10</v>
      </c>
      <c r="G150" s="94" t="s">
        <v>203</v>
      </c>
      <c r="H150" s="88" t="s">
        <v>168</v>
      </c>
      <c r="I150" s="85">
        <v>11</v>
      </c>
      <c r="J150" s="94"/>
      <c r="K150" s="112" t="s">
        <v>83</v>
      </c>
      <c r="L150" s="94" t="s">
        <v>112</v>
      </c>
      <c r="M150" s="113">
        <v>2017</v>
      </c>
      <c r="N150" s="113"/>
      <c r="O150" s="94"/>
      <c r="P150" s="113"/>
      <c r="Q150" s="113"/>
      <c r="R150" s="113"/>
      <c r="S150" s="113"/>
      <c r="T150" s="113"/>
      <c r="U150" s="113"/>
      <c r="V150" s="113"/>
      <c r="W150" s="113"/>
      <c r="X150" s="113"/>
    </row>
    <row r="151" ht="19.05" customHeight="1" spans="1:24">
      <c r="A151" s="85">
        <v>86</v>
      </c>
      <c r="B151" s="86" t="s">
        <v>317</v>
      </c>
      <c r="C151" s="85" t="s">
        <v>87</v>
      </c>
      <c r="D151" s="87">
        <f t="shared" si="4"/>
        <v>0.68</v>
      </c>
      <c r="E151" s="87"/>
      <c r="F151" s="87">
        <v>0.68</v>
      </c>
      <c r="G151" s="94" t="s">
        <v>318</v>
      </c>
      <c r="H151" s="128" t="s">
        <v>70</v>
      </c>
      <c r="I151" s="85" t="s">
        <v>319</v>
      </c>
      <c r="J151" s="94" t="s">
        <v>320</v>
      </c>
      <c r="K151" s="112" t="s">
        <v>321</v>
      </c>
      <c r="L151" s="94" t="s">
        <v>112</v>
      </c>
      <c r="M151" s="113"/>
      <c r="N151" s="113"/>
      <c r="O151" s="94"/>
      <c r="P151" s="113"/>
      <c r="Q151" s="113"/>
      <c r="R151" s="113"/>
      <c r="S151" s="113"/>
      <c r="T151" s="113"/>
      <c r="U151" s="113"/>
      <c r="V151" s="113"/>
      <c r="W151" s="113"/>
      <c r="X151" s="113"/>
    </row>
    <row r="152" ht="25.05" customHeight="1" spans="1:24">
      <c r="A152" s="85">
        <v>87</v>
      </c>
      <c r="B152" s="86" t="s">
        <v>322</v>
      </c>
      <c r="C152" s="85" t="s">
        <v>87</v>
      </c>
      <c r="D152" s="87">
        <f t="shared" si="4"/>
        <v>10</v>
      </c>
      <c r="E152" s="87"/>
      <c r="F152" s="87">
        <v>10</v>
      </c>
      <c r="G152" s="88" t="s">
        <v>323</v>
      </c>
      <c r="H152" s="128" t="s">
        <v>70</v>
      </c>
      <c r="I152" s="85"/>
      <c r="J152" s="94"/>
      <c r="K152" s="112" t="s">
        <v>83</v>
      </c>
      <c r="L152" s="94" t="s">
        <v>66</v>
      </c>
      <c r="M152" s="113">
        <v>2018</v>
      </c>
      <c r="N152" s="113"/>
      <c r="O152" s="94"/>
      <c r="P152" s="113"/>
      <c r="Q152" s="113"/>
      <c r="R152" s="113"/>
      <c r="S152" s="113"/>
      <c r="T152" s="113"/>
      <c r="U152" s="113"/>
      <c r="V152" s="113"/>
      <c r="W152" s="113"/>
      <c r="X152" s="113"/>
    </row>
    <row r="153" ht="30" hidden="1" customHeight="1" spans="1:24">
      <c r="A153" s="85">
        <v>88</v>
      </c>
      <c r="B153" s="86" t="s">
        <v>324</v>
      </c>
      <c r="C153" s="85" t="s">
        <v>87</v>
      </c>
      <c r="D153" s="87">
        <f t="shared" si="4"/>
        <v>0.24</v>
      </c>
      <c r="E153" s="87"/>
      <c r="F153" s="87">
        <v>0.24</v>
      </c>
      <c r="G153" s="88" t="s">
        <v>55</v>
      </c>
      <c r="H153" s="88" t="s">
        <v>105</v>
      </c>
      <c r="I153" s="85" t="s">
        <v>325</v>
      </c>
      <c r="J153" s="94" t="s">
        <v>326</v>
      </c>
      <c r="K153" s="112" t="s">
        <v>83</v>
      </c>
      <c r="L153" s="94" t="s">
        <v>66</v>
      </c>
      <c r="M153" s="113"/>
      <c r="N153" s="113" t="s">
        <v>327</v>
      </c>
      <c r="O153" s="94"/>
      <c r="P153" s="113"/>
      <c r="Q153" s="113"/>
      <c r="R153" s="113"/>
      <c r="S153" s="113"/>
      <c r="T153" s="113"/>
      <c r="U153" s="113"/>
      <c r="V153" s="113"/>
      <c r="W153" s="113"/>
      <c r="X153" s="113"/>
    </row>
    <row r="154" ht="25.05" customHeight="1" spans="1:24">
      <c r="A154" s="85">
        <v>89</v>
      </c>
      <c r="B154" s="86" t="s">
        <v>328</v>
      </c>
      <c r="C154" s="85" t="s">
        <v>87</v>
      </c>
      <c r="D154" s="87">
        <v>0.6</v>
      </c>
      <c r="E154" s="87"/>
      <c r="F154" s="87">
        <v>0.6</v>
      </c>
      <c r="G154" s="88" t="s">
        <v>329</v>
      </c>
      <c r="H154" s="128" t="s">
        <v>70</v>
      </c>
      <c r="I154" s="85">
        <v>36</v>
      </c>
      <c r="J154" s="94" t="s">
        <v>330</v>
      </c>
      <c r="K154" s="112" t="s">
        <v>331</v>
      </c>
      <c r="L154" s="94" t="s">
        <v>66</v>
      </c>
      <c r="M154" s="113"/>
      <c r="N154" s="113"/>
      <c r="O154" s="94"/>
      <c r="P154" s="113"/>
      <c r="Q154" s="113"/>
      <c r="R154" s="113"/>
      <c r="S154" s="113"/>
      <c r="T154" s="113"/>
      <c r="U154" s="113"/>
      <c r="V154" s="113"/>
      <c r="W154" s="113"/>
      <c r="X154" s="113"/>
    </row>
    <row r="155" ht="25.05" customHeight="1" spans="1:24">
      <c r="A155" s="85">
        <v>90</v>
      </c>
      <c r="B155" s="86" t="s">
        <v>332</v>
      </c>
      <c r="C155" s="85" t="s">
        <v>87</v>
      </c>
      <c r="D155" s="87">
        <f t="shared" si="4"/>
        <v>4</v>
      </c>
      <c r="E155" s="87"/>
      <c r="F155" s="87">
        <v>4</v>
      </c>
      <c r="G155" s="88" t="s">
        <v>333</v>
      </c>
      <c r="H155" s="128" t="s">
        <v>70</v>
      </c>
      <c r="I155" s="85" t="s">
        <v>334</v>
      </c>
      <c r="J155" s="94"/>
      <c r="K155" s="112" t="s">
        <v>83</v>
      </c>
      <c r="L155" s="94" t="s">
        <v>66</v>
      </c>
      <c r="M155" s="113">
        <v>2018</v>
      </c>
      <c r="N155" s="113"/>
      <c r="O155" s="94"/>
      <c r="P155" s="113"/>
      <c r="Q155" s="113"/>
      <c r="R155" s="113"/>
      <c r="S155" s="113"/>
      <c r="T155" s="113"/>
      <c r="U155" s="113"/>
      <c r="V155" s="113"/>
      <c r="W155" s="113"/>
      <c r="X155" s="113"/>
    </row>
    <row r="156" ht="30" hidden="1" customHeight="1" spans="1:24">
      <c r="A156" s="85">
        <v>91</v>
      </c>
      <c r="B156" s="86" t="s">
        <v>335</v>
      </c>
      <c r="C156" s="85" t="s">
        <v>87</v>
      </c>
      <c r="D156" s="87">
        <f t="shared" si="4"/>
        <v>0.24</v>
      </c>
      <c r="E156" s="87"/>
      <c r="F156" s="87">
        <v>0.24</v>
      </c>
      <c r="G156" s="88" t="s">
        <v>159</v>
      </c>
      <c r="H156" s="88" t="s">
        <v>117</v>
      </c>
      <c r="I156" s="85">
        <v>13</v>
      </c>
      <c r="J156" s="94">
        <v>63</v>
      </c>
      <c r="K156" s="112" t="s">
        <v>83</v>
      </c>
      <c r="L156" s="94" t="s">
        <v>112</v>
      </c>
      <c r="M156" s="113">
        <v>2017</v>
      </c>
      <c r="N156" s="113"/>
      <c r="O156" s="94"/>
      <c r="P156" s="113"/>
      <c r="Q156" s="113"/>
      <c r="R156" s="113"/>
      <c r="S156" s="113"/>
      <c r="T156" s="113"/>
      <c r="U156" s="113"/>
      <c r="V156" s="113"/>
      <c r="W156" s="113"/>
      <c r="X156" s="113"/>
    </row>
    <row r="157" ht="30" hidden="1" customHeight="1" spans="1:24">
      <c r="A157" s="85">
        <v>92</v>
      </c>
      <c r="B157" s="86" t="s">
        <v>336</v>
      </c>
      <c r="C157" s="85" t="s">
        <v>337</v>
      </c>
      <c r="D157" s="87">
        <f t="shared" si="4"/>
        <v>6.26</v>
      </c>
      <c r="E157" s="87"/>
      <c r="F157" s="87">
        <v>6.26</v>
      </c>
      <c r="G157" s="94" t="s">
        <v>338</v>
      </c>
      <c r="H157" s="94" t="s">
        <v>73</v>
      </c>
      <c r="I157" s="85">
        <v>59</v>
      </c>
      <c r="J157" s="94">
        <v>40</v>
      </c>
      <c r="K157" s="112" t="s">
        <v>83</v>
      </c>
      <c r="L157" s="94" t="s">
        <v>112</v>
      </c>
      <c r="M157" s="113">
        <v>2017</v>
      </c>
      <c r="N157" s="113"/>
      <c r="O157" s="94"/>
      <c r="P157" s="113"/>
      <c r="Q157" s="113"/>
      <c r="R157" s="113"/>
      <c r="S157" s="113"/>
      <c r="T157" s="113"/>
      <c r="U157" s="113"/>
      <c r="V157" s="113"/>
      <c r="W157" s="113"/>
      <c r="X157" s="113"/>
    </row>
    <row r="158" ht="19.5" hidden="1" customHeight="1" spans="1:24">
      <c r="A158" s="85">
        <v>93</v>
      </c>
      <c r="B158" s="103" t="s">
        <v>339</v>
      </c>
      <c r="C158" s="85" t="s">
        <v>87</v>
      </c>
      <c r="D158" s="87">
        <v>0.32</v>
      </c>
      <c r="E158" s="87"/>
      <c r="F158" s="87">
        <v>0.32</v>
      </c>
      <c r="G158" s="88" t="s">
        <v>159</v>
      </c>
      <c r="H158" s="88" t="s">
        <v>117</v>
      </c>
      <c r="I158" s="85">
        <v>7</v>
      </c>
      <c r="J158" s="94">
        <v>200</v>
      </c>
      <c r="K158" s="112" t="s">
        <v>211</v>
      </c>
      <c r="L158" s="94" t="s">
        <v>66</v>
      </c>
      <c r="M158" s="113"/>
      <c r="N158" s="113"/>
      <c r="O158" s="94"/>
      <c r="P158" s="113"/>
      <c r="Q158" s="113"/>
      <c r="R158" s="113"/>
      <c r="S158" s="113"/>
      <c r="T158" s="113"/>
      <c r="U158" s="113"/>
      <c r="V158" s="113"/>
      <c r="W158" s="113"/>
      <c r="X158" s="113"/>
    </row>
    <row r="159" ht="30" hidden="1" customHeight="1" spans="1:24">
      <c r="A159" s="85">
        <v>94</v>
      </c>
      <c r="B159" s="103" t="s">
        <v>340</v>
      </c>
      <c r="C159" s="85" t="s">
        <v>87</v>
      </c>
      <c r="D159" s="87">
        <v>3.74</v>
      </c>
      <c r="E159" s="87"/>
      <c r="F159" s="87">
        <v>3.74</v>
      </c>
      <c r="G159" s="88" t="s">
        <v>159</v>
      </c>
      <c r="H159" s="88" t="s">
        <v>73</v>
      </c>
      <c r="I159" s="85">
        <v>22</v>
      </c>
      <c r="J159" s="94">
        <v>1053</v>
      </c>
      <c r="K159" s="112" t="s">
        <v>341</v>
      </c>
      <c r="L159" s="94" t="s">
        <v>66</v>
      </c>
      <c r="M159" s="113"/>
      <c r="N159" s="113"/>
      <c r="O159" s="94"/>
      <c r="P159" s="113"/>
      <c r="Q159" s="113"/>
      <c r="R159" s="113"/>
      <c r="S159" s="113"/>
      <c r="T159" s="113"/>
      <c r="U159" s="113"/>
      <c r="V159" s="113"/>
      <c r="W159" s="113"/>
      <c r="X159" s="113"/>
    </row>
    <row r="160" ht="19.05" customHeight="1" spans="1:24">
      <c r="A160" s="85">
        <v>95</v>
      </c>
      <c r="B160" s="103" t="s">
        <v>342</v>
      </c>
      <c r="C160" s="85" t="s">
        <v>87</v>
      </c>
      <c r="D160" s="87">
        <v>5.57</v>
      </c>
      <c r="E160" s="87"/>
      <c r="F160" s="87">
        <v>5.57</v>
      </c>
      <c r="G160" s="88" t="s">
        <v>159</v>
      </c>
      <c r="H160" s="88" t="s">
        <v>343</v>
      </c>
      <c r="I160" s="85"/>
      <c r="J160" s="94"/>
      <c r="K160" s="112" t="s">
        <v>344</v>
      </c>
      <c r="L160" s="94" t="s">
        <v>66</v>
      </c>
      <c r="M160" s="113"/>
      <c r="N160" s="113"/>
      <c r="O160" s="94"/>
      <c r="P160" s="113"/>
      <c r="Q160" s="113"/>
      <c r="R160" s="113"/>
      <c r="S160" s="113"/>
      <c r="T160" s="113"/>
      <c r="U160" s="113"/>
      <c r="V160" s="113"/>
      <c r="W160" s="113"/>
      <c r="X160" s="113"/>
    </row>
    <row r="161" s="51" customFormat="1" ht="20.1" hidden="1" customHeight="1" spans="1:24">
      <c r="A161" s="85"/>
      <c r="B161" s="102" t="s">
        <v>166</v>
      </c>
      <c r="C161" s="95" t="s">
        <v>87</v>
      </c>
      <c r="D161" s="98">
        <v>4.01</v>
      </c>
      <c r="E161" s="98"/>
      <c r="F161" s="98">
        <v>4.01</v>
      </c>
      <c r="G161" s="99" t="s">
        <v>159</v>
      </c>
      <c r="H161" s="99" t="s">
        <v>168</v>
      </c>
      <c r="I161" s="95">
        <v>21</v>
      </c>
      <c r="J161" s="100"/>
      <c r="K161" s="117"/>
      <c r="L161" s="100"/>
      <c r="M161" s="116"/>
      <c r="N161" s="116"/>
      <c r="O161" s="100"/>
      <c r="P161" s="116"/>
      <c r="Q161" s="116"/>
      <c r="R161" s="116"/>
      <c r="S161" s="116"/>
      <c r="T161" s="116"/>
      <c r="U161" s="116"/>
      <c r="V161" s="116"/>
      <c r="W161" s="116"/>
      <c r="X161" s="116"/>
    </row>
    <row r="162" s="51" customFormat="1" ht="19.05" customHeight="1" spans="1:24">
      <c r="A162" s="85"/>
      <c r="B162" s="102" t="s">
        <v>68</v>
      </c>
      <c r="C162" s="95" t="s">
        <v>87</v>
      </c>
      <c r="D162" s="98">
        <v>1.56</v>
      </c>
      <c r="E162" s="98"/>
      <c r="F162" s="98">
        <v>1.56</v>
      </c>
      <c r="G162" s="99" t="s">
        <v>159</v>
      </c>
      <c r="H162" s="99" t="s">
        <v>70</v>
      </c>
      <c r="I162" s="95">
        <v>28</v>
      </c>
      <c r="J162" s="100"/>
      <c r="K162" s="117"/>
      <c r="L162" s="100"/>
      <c r="M162" s="116"/>
      <c r="N162" s="116"/>
      <c r="O162" s="100"/>
      <c r="P162" s="116"/>
      <c r="Q162" s="116"/>
      <c r="R162" s="116"/>
      <c r="S162" s="116"/>
      <c r="T162" s="116"/>
      <c r="U162" s="116"/>
      <c r="V162" s="116"/>
      <c r="W162" s="116"/>
      <c r="X162" s="116"/>
    </row>
    <row r="163" ht="30" hidden="1" customHeight="1" spans="1:24">
      <c r="A163" s="85">
        <v>96</v>
      </c>
      <c r="B163" s="86" t="s">
        <v>345</v>
      </c>
      <c r="C163" s="85" t="s">
        <v>87</v>
      </c>
      <c r="D163" s="87">
        <f>E163+F163</f>
        <v>0.87</v>
      </c>
      <c r="E163" s="87"/>
      <c r="F163" s="87">
        <v>0.87</v>
      </c>
      <c r="G163" s="94" t="s">
        <v>346</v>
      </c>
      <c r="H163" s="94" t="s">
        <v>82</v>
      </c>
      <c r="I163" s="125">
        <v>15</v>
      </c>
      <c r="J163" s="93" t="s">
        <v>347</v>
      </c>
      <c r="K163" s="112" t="s">
        <v>211</v>
      </c>
      <c r="L163" s="94" t="s">
        <v>66</v>
      </c>
      <c r="M163" s="113"/>
      <c r="N163" s="113"/>
      <c r="O163" s="94"/>
      <c r="P163" s="113"/>
      <c r="Q163" s="113"/>
      <c r="R163" s="113"/>
      <c r="S163" s="113"/>
      <c r="T163" s="113"/>
      <c r="U163" s="113"/>
      <c r="V163" s="113"/>
      <c r="W163" s="113"/>
      <c r="X163" s="113"/>
    </row>
    <row r="164" ht="24" hidden="1" spans="1:24">
      <c r="A164" s="85">
        <v>97</v>
      </c>
      <c r="B164" s="86" t="s">
        <v>348</v>
      </c>
      <c r="C164" s="85" t="s">
        <v>87</v>
      </c>
      <c r="D164" s="87">
        <v>1.18</v>
      </c>
      <c r="E164" s="87"/>
      <c r="F164" s="87">
        <v>1.18</v>
      </c>
      <c r="G164" s="94" t="s">
        <v>159</v>
      </c>
      <c r="H164" s="94" t="s">
        <v>82</v>
      </c>
      <c r="I164" s="85">
        <v>45</v>
      </c>
      <c r="J164" s="94" t="s">
        <v>349</v>
      </c>
      <c r="K164" s="112" t="s">
        <v>211</v>
      </c>
      <c r="L164" s="94" t="s">
        <v>66</v>
      </c>
      <c r="M164" s="113"/>
      <c r="N164" s="113"/>
      <c r="O164" s="94"/>
      <c r="P164" s="113"/>
      <c r="Q164" s="113"/>
      <c r="R164" s="113"/>
      <c r="S164" s="113"/>
      <c r="T164" s="113"/>
      <c r="U164" s="113"/>
      <c r="V164" s="113"/>
      <c r="W164" s="113"/>
      <c r="X164" s="113"/>
    </row>
    <row r="165" ht="40.2" hidden="1" customHeight="1" spans="1:24">
      <c r="A165" s="85">
        <v>98</v>
      </c>
      <c r="B165" s="86" t="s">
        <v>350</v>
      </c>
      <c r="C165" s="93" t="s">
        <v>87</v>
      </c>
      <c r="D165" s="127">
        <v>0.72</v>
      </c>
      <c r="E165" s="127"/>
      <c r="F165" s="127">
        <v>0.72</v>
      </c>
      <c r="G165" s="94" t="s">
        <v>351</v>
      </c>
      <c r="H165" s="88" t="s">
        <v>76</v>
      </c>
      <c r="I165" s="93"/>
      <c r="J165" s="93" t="s">
        <v>352</v>
      </c>
      <c r="K165" s="112" t="s">
        <v>353</v>
      </c>
      <c r="L165" s="94" t="s">
        <v>112</v>
      </c>
      <c r="M165" s="125"/>
      <c r="N165" s="113"/>
      <c r="O165" s="94"/>
      <c r="P165" s="113"/>
      <c r="Q165" s="113"/>
      <c r="R165" s="113"/>
      <c r="S165" s="113"/>
      <c r="T165" s="113"/>
      <c r="U165" s="113"/>
      <c r="V165" s="113"/>
      <c r="W165" s="113"/>
      <c r="X165" s="113"/>
    </row>
    <row r="166" ht="25.05" customHeight="1" spans="1:24">
      <c r="A166" s="85">
        <v>99</v>
      </c>
      <c r="B166" s="103" t="s">
        <v>123</v>
      </c>
      <c r="C166" s="85"/>
      <c r="D166" s="87">
        <f>+SUM(D167:D176)</f>
        <v>145</v>
      </c>
      <c r="E166" s="87"/>
      <c r="F166" s="87">
        <f>+SUM(F167:F176)</f>
        <v>145</v>
      </c>
      <c r="G166" s="99" t="s">
        <v>354</v>
      </c>
      <c r="H166" s="88" t="s">
        <v>355</v>
      </c>
      <c r="I166" s="85"/>
      <c r="J166" s="94"/>
      <c r="K166" s="112" t="s">
        <v>356</v>
      </c>
      <c r="L166" s="94" t="s">
        <v>66</v>
      </c>
      <c r="M166" s="113"/>
      <c r="N166" s="113"/>
      <c r="O166" s="94"/>
      <c r="P166" s="113"/>
      <c r="Q166" s="113"/>
      <c r="R166" s="113"/>
      <c r="S166" s="113"/>
      <c r="T166" s="113"/>
      <c r="U166" s="113"/>
      <c r="V166" s="113"/>
      <c r="W166" s="113"/>
      <c r="X166" s="113"/>
    </row>
    <row r="167" s="51" customFormat="1" ht="28.2" hidden="1" customHeight="1" spans="1:24">
      <c r="A167" s="95"/>
      <c r="B167" s="131" t="s">
        <v>103</v>
      </c>
      <c r="C167" s="95"/>
      <c r="D167" s="98">
        <v>10</v>
      </c>
      <c r="E167" s="98"/>
      <c r="F167" s="98">
        <v>10</v>
      </c>
      <c r="G167" s="99" t="s">
        <v>357</v>
      </c>
      <c r="H167" s="99" t="s">
        <v>105</v>
      </c>
      <c r="I167" s="95"/>
      <c r="J167" s="100"/>
      <c r="K167" s="117"/>
      <c r="L167" s="100"/>
      <c r="M167" s="116"/>
      <c r="N167" s="116"/>
      <c r="O167" s="100"/>
      <c r="P167" s="116"/>
      <c r="Q167" s="116"/>
      <c r="R167" s="116"/>
      <c r="S167" s="116"/>
      <c r="T167" s="116"/>
      <c r="U167" s="116"/>
      <c r="V167" s="116"/>
      <c r="W167" s="116"/>
      <c r="X167" s="116"/>
    </row>
    <row r="168" s="51" customFormat="1" ht="28.2" hidden="1" customHeight="1" spans="1:24">
      <c r="A168" s="95"/>
      <c r="B168" s="131" t="s">
        <v>74</v>
      </c>
      <c r="C168" s="95"/>
      <c r="D168" s="98">
        <v>10</v>
      </c>
      <c r="E168" s="98"/>
      <c r="F168" s="98">
        <v>10</v>
      </c>
      <c r="G168" s="99" t="s">
        <v>358</v>
      </c>
      <c r="H168" s="99" t="s">
        <v>76</v>
      </c>
      <c r="I168" s="95"/>
      <c r="J168" s="100"/>
      <c r="K168" s="117"/>
      <c r="L168" s="100"/>
      <c r="M168" s="116"/>
      <c r="N168" s="116"/>
      <c r="O168" s="100"/>
      <c r="P168" s="116"/>
      <c r="Q168" s="116"/>
      <c r="R168" s="116"/>
      <c r="S168" s="116"/>
      <c r="T168" s="116"/>
      <c r="U168" s="116"/>
      <c r="V168" s="116"/>
      <c r="W168" s="116"/>
      <c r="X168" s="116"/>
    </row>
    <row r="169" s="51" customFormat="1" ht="28.2" hidden="1" customHeight="1" spans="1:24">
      <c r="A169" s="95"/>
      <c r="B169" s="131" t="s">
        <v>166</v>
      </c>
      <c r="C169" s="95"/>
      <c r="D169" s="98">
        <v>10</v>
      </c>
      <c r="E169" s="98"/>
      <c r="F169" s="98">
        <v>10</v>
      </c>
      <c r="G169" s="99" t="s">
        <v>359</v>
      </c>
      <c r="H169" s="99" t="s">
        <v>168</v>
      </c>
      <c r="I169" s="95"/>
      <c r="J169" s="100"/>
      <c r="K169" s="117"/>
      <c r="L169" s="100"/>
      <c r="M169" s="116"/>
      <c r="N169" s="116"/>
      <c r="O169" s="100"/>
      <c r="P169" s="116"/>
      <c r="Q169" s="116"/>
      <c r="R169" s="116"/>
      <c r="S169" s="116"/>
      <c r="T169" s="116"/>
      <c r="U169" s="116"/>
      <c r="V169" s="116"/>
      <c r="W169" s="116"/>
      <c r="X169" s="116"/>
    </row>
    <row r="170" s="51" customFormat="1" ht="25.05" customHeight="1" spans="1:24">
      <c r="A170" s="95"/>
      <c r="B170" s="131" t="s">
        <v>68</v>
      </c>
      <c r="C170" s="95"/>
      <c r="D170" s="98">
        <v>15</v>
      </c>
      <c r="E170" s="98"/>
      <c r="F170" s="98">
        <v>15</v>
      </c>
      <c r="G170" s="99" t="s">
        <v>360</v>
      </c>
      <c r="H170" s="99" t="s">
        <v>70</v>
      </c>
      <c r="I170" s="95"/>
      <c r="J170" s="100"/>
      <c r="K170" s="117"/>
      <c r="L170" s="100"/>
      <c r="M170" s="116"/>
      <c r="N170" s="116"/>
      <c r="O170" s="100"/>
      <c r="P170" s="116"/>
      <c r="Q170" s="116"/>
      <c r="R170" s="116"/>
      <c r="S170" s="116"/>
      <c r="T170" s="116"/>
      <c r="U170" s="116"/>
      <c r="V170" s="116"/>
      <c r="W170" s="116"/>
      <c r="X170" s="116"/>
    </row>
    <row r="171" s="51" customFormat="1" ht="28.2" hidden="1" customHeight="1" spans="1:24">
      <c r="A171" s="95"/>
      <c r="B171" s="131" t="s">
        <v>71</v>
      </c>
      <c r="C171" s="95"/>
      <c r="D171" s="98">
        <v>10</v>
      </c>
      <c r="E171" s="98"/>
      <c r="F171" s="98">
        <v>10</v>
      </c>
      <c r="G171" s="99" t="s">
        <v>361</v>
      </c>
      <c r="H171" s="99" t="s">
        <v>73</v>
      </c>
      <c r="I171" s="95"/>
      <c r="J171" s="100"/>
      <c r="K171" s="117"/>
      <c r="L171" s="100"/>
      <c r="M171" s="116"/>
      <c r="N171" s="116"/>
      <c r="O171" s="100"/>
      <c r="P171" s="116"/>
      <c r="Q171" s="116"/>
      <c r="R171" s="116"/>
      <c r="S171" s="116"/>
      <c r="T171" s="116"/>
      <c r="U171" s="116"/>
      <c r="V171" s="116"/>
      <c r="W171" s="116"/>
      <c r="X171" s="116"/>
    </row>
    <row r="172" s="51" customFormat="1" ht="28.2" hidden="1" customHeight="1" spans="1:24">
      <c r="A172" s="95"/>
      <c r="B172" s="131" t="s">
        <v>189</v>
      </c>
      <c r="C172" s="95"/>
      <c r="D172" s="98">
        <v>5</v>
      </c>
      <c r="E172" s="98"/>
      <c r="F172" s="98">
        <v>5</v>
      </c>
      <c r="G172" s="99" t="s">
        <v>362</v>
      </c>
      <c r="H172" s="99" t="s">
        <v>56</v>
      </c>
      <c r="I172" s="95"/>
      <c r="J172" s="100"/>
      <c r="K172" s="117"/>
      <c r="L172" s="100"/>
      <c r="M172" s="116"/>
      <c r="N172" s="116"/>
      <c r="O172" s="100"/>
      <c r="P172" s="116"/>
      <c r="Q172" s="116"/>
      <c r="R172" s="116"/>
      <c r="S172" s="116"/>
      <c r="T172" s="116"/>
      <c r="U172" s="116"/>
      <c r="V172" s="116"/>
      <c r="W172" s="116"/>
      <c r="X172" s="116"/>
    </row>
    <row r="173" s="51" customFormat="1" ht="28.2" hidden="1" customHeight="1" spans="1:24">
      <c r="A173" s="95"/>
      <c r="B173" s="131" t="s">
        <v>100</v>
      </c>
      <c r="C173" s="95"/>
      <c r="D173" s="98">
        <v>60</v>
      </c>
      <c r="E173" s="98"/>
      <c r="F173" s="98">
        <v>60</v>
      </c>
      <c r="G173" s="99" t="s">
        <v>363</v>
      </c>
      <c r="H173" s="99" t="s">
        <v>82</v>
      </c>
      <c r="I173" s="95"/>
      <c r="J173" s="100"/>
      <c r="K173" s="117"/>
      <c r="L173" s="100"/>
      <c r="M173" s="116"/>
      <c r="N173" s="116"/>
      <c r="O173" s="100"/>
      <c r="P173" s="116"/>
      <c r="Q173" s="116"/>
      <c r="R173" s="116"/>
      <c r="S173" s="116"/>
      <c r="T173" s="116"/>
      <c r="U173" s="116"/>
      <c r="V173" s="116"/>
      <c r="W173" s="116"/>
      <c r="X173" s="116"/>
    </row>
    <row r="174" s="51" customFormat="1" ht="28.2" hidden="1" customHeight="1" spans="1:24">
      <c r="A174" s="95"/>
      <c r="B174" s="131" t="s">
        <v>98</v>
      </c>
      <c r="C174" s="95"/>
      <c r="D174" s="98">
        <v>15</v>
      </c>
      <c r="E174" s="98"/>
      <c r="F174" s="98">
        <v>15</v>
      </c>
      <c r="G174" s="99" t="s">
        <v>364</v>
      </c>
      <c r="H174" s="99" t="s">
        <v>79</v>
      </c>
      <c r="I174" s="95"/>
      <c r="J174" s="100"/>
      <c r="K174" s="117"/>
      <c r="L174" s="100"/>
      <c r="M174" s="116"/>
      <c r="N174" s="116"/>
      <c r="O174" s="100"/>
      <c r="P174" s="116"/>
      <c r="Q174" s="116"/>
      <c r="R174" s="116"/>
      <c r="S174" s="116"/>
      <c r="T174" s="116"/>
      <c r="U174" s="116"/>
      <c r="V174" s="116"/>
      <c r="W174" s="116"/>
      <c r="X174" s="116"/>
    </row>
    <row r="175" s="51" customFormat="1" ht="28.2" hidden="1" customHeight="1" spans="1:24">
      <c r="A175" s="95"/>
      <c r="B175" s="131" t="s">
        <v>365</v>
      </c>
      <c r="C175" s="95"/>
      <c r="D175" s="98">
        <v>5</v>
      </c>
      <c r="E175" s="98"/>
      <c r="F175" s="98">
        <v>5</v>
      </c>
      <c r="G175" s="99" t="s">
        <v>366</v>
      </c>
      <c r="H175" s="99" t="s">
        <v>111</v>
      </c>
      <c r="I175" s="95"/>
      <c r="J175" s="100"/>
      <c r="K175" s="117"/>
      <c r="L175" s="100"/>
      <c r="M175" s="116"/>
      <c r="N175" s="116"/>
      <c r="O175" s="100"/>
      <c r="P175" s="116"/>
      <c r="Q175" s="116"/>
      <c r="R175" s="116"/>
      <c r="S175" s="116"/>
      <c r="T175" s="116"/>
      <c r="U175" s="116"/>
      <c r="V175" s="116"/>
      <c r="W175" s="116"/>
      <c r="X175" s="116"/>
    </row>
    <row r="176" s="51" customFormat="1" ht="28.2" hidden="1" customHeight="1" spans="1:24">
      <c r="A176" s="95"/>
      <c r="B176" s="131" t="s">
        <v>367</v>
      </c>
      <c r="C176" s="95"/>
      <c r="D176" s="98">
        <v>5</v>
      </c>
      <c r="E176" s="98"/>
      <c r="F176" s="98">
        <v>5</v>
      </c>
      <c r="G176" s="99" t="s">
        <v>368</v>
      </c>
      <c r="H176" s="99" t="s">
        <v>117</v>
      </c>
      <c r="I176" s="95"/>
      <c r="J176" s="100"/>
      <c r="K176" s="117"/>
      <c r="L176" s="100"/>
      <c r="M176" s="116"/>
      <c r="N176" s="116"/>
      <c r="O176" s="100"/>
      <c r="P176" s="116"/>
      <c r="Q176" s="116"/>
      <c r="R176" s="116"/>
      <c r="S176" s="116"/>
      <c r="T176" s="116"/>
      <c r="U176" s="116"/>
      <c r="V176" s="116"/>
      <c r="W176" s="116"/>
      <c r="X176" s="116"/>
    </row>
    <row r="177" ht="19.05" customHeight="1" spans="1:24">
      <c r="A177" s="89" t="s">
        <v>195</v>
      </c>
      <c r="B177" s="90" t="s">
        <v>369</v>
      </c>
      <c r="C177" s="85"/>
      <c r="D177" s="87"/>
      <c r="E177" s="87"/>
      <c r="F177" s="87"/>
      <c r="G177" s="88"/>
      <c r="H177" s="88"/>
      <c r="I177" s="85"/>
      <c r="J177" s="94"/>
      <c r="K177" s="94"/>
      <c r="L177" s="94"/>
      <c r="M177" s="113"/>
      <c r="N177" s="113"/>
      <c r="O177" s="94"/>
      <c r="P177" s="113"/>
      <c r="Q177" s="113"/>
      <c r="R177" s="113"/>
      <c r="S177" s="113"/>
      <c r="T177" s="113"/>
      <c r="U177" s="113"/>
      <c r="V177" s="113"/>
      <c r="W177" s="113"/>
      <c r="X177" s="113"/>
    </row>
    <row r="178" ht="29.4" hidden="1" customHeight="1" spans="1:24">
      <c r="A178" s="85">
        <v>100</v>
      </c>
      <c r="B178" s="86" t="s">
        <v>370</v>
      </c>
      <c r="C178" s="85" t="s">
        <v>137</v>
      </c>
      <c r="D178" s="87">
        <f>E178+F178</f>
        <v>1</v>
      </c>
      <c r="E178" s="87"/>
      <c r="F178" s="87">
        <v>1</v>
      </c>
      <c r="G178" s="88" t="s">
        <v>159</v>
      </c>
      <c r="H178" s="88" t="s">
        <v>111</v>
      </c>
      <c r="I178" s="85">
        <v>18</v>
      </c>
      <c r="J178" s="94" t="s">
        <v>371</v>
      </c>
      <c r="K178" s="112" t="s">
        <v>83</v>
      </c>
      <c r="L178" s="94" t="s">
        <v>112</v>
      </c>
      <c r="M178" s="113"/>
      <c r="N178" s="113"/>
      <c r="O178" s="94"/>
      <c r="P178" s="113"/>
      <c r="Q178" s="113"/>
      <c r="R178" s="113"/>
      <c r="S178" s="113"/>
      <c r="T178" s="113"/>
      <c r="U178" s="113"/>
      <c r="V178" s="113"/>
      <c r="W178" s="113"/>
      <c r="X178" s="113"/>
    </row>
    <row r="179" ht="29.4" hidden="1" customHeight="1" spans="1:24">
      <c r="A179" s="85">
        <v>101</v>
      </c>
      <c r="B179" s="86" t="s">
        <v>372</v>
      </c>
      <c r="C179" s="85" t="s">
        <v>137</v>
      </c>
      <c r="D179" s="87">
        <f>E179+F179</f>
        <v>1</v>
      </c>
      <c r="E179" s="87"/>
      <c r="F179" s="87">
        <v>1</v>
      </c>
      <c r="G179" s="94" t="s">
        <v>159</v>
      </c>
      <c r="H179" s="94" t="s">
        <v>117</v>
      </c>
      <c r="I179" s="85"/>
      <c r="J179" s="94"/>
      <c r="K179" s="112" t="s">
        <v>83</v>
      </c>
      <c r="L179" s="94" t="s">
        <v>112</v>
      </c>
      <c r="M179" s="113">
        <v>2017</v>
      </c>
      <c r="N179" s="113"/>
      <c r="O179" s="94"/>
      <c r="P179" s="113"/>
      <c r="Q179" s="113"/>
      <c r="R179" s="113"/>
      <c r="S179" s="113"/>
      <c r="T179" s="113"/>
      <c r="U179" s="113"/>
      <c r="V179" s="113"/>
      <c r="W179" s="113"/>
      <c r="X179" s="113"/>
    </row>
    <row r="180" ht="29.4" hidden="1" customHeight="1" spans="1:24">
      <c r="A180" s="85">
        <v>102</v>
      </c>
      <c r="B180" s="86" t="s">
        <v>373</v>
      </c>
      <c r="C180" s="85" t="s">
        <v>137</v>
      </c>
      <c r="D180" s="87">
        <f>E180+F180</f>
        <v>2.18</v>
      </c>
      <c r="E180" s="87"/>
      <c r="F180" s="87">
        <v>2.18</v>
      </c>
      <c r="G180" s="94" t="s">
        <v>159</v>
      </c>
      <c r="H180" s="88" t="s">
        <v>76</v>
      </c>
      <c r="I180" s="85"/>
      <c r="J180" s="94"/>
      <c r="K180" s="112" t="s">
        <v>83</v>
      </c>
      <c r="L180" s="94" t="s">
        <v>112</v>
      </c>
      <c r="M180" s="113"/>
      <c r="N180" s="113"/>
      <c r="O180" s="94"/>
      <c r="P180" s="113"/>
      <c r="Q180" s="113"/>
      <c r="R180" s="113"/>
      <c r="S180" s="113"/>
      <c r="T180" s="113"/>
      <c r="U180" s="113"/>
      <c r="V180" s="113"/>
      <c r="W180" s="113"/>
      <c r="X180" s="113"/>
    </row>
    <row r="181" ht="30" hidden="1" customHeight="1" spans="1:24">
      <c r="A181" s="85">
        <v>103</v>
      </c>
      <c r="B181" s="86" t="s">
        <v>374</v>
      </c>
      <c r="C181" s="85" t="s">
        <v>137</v>
      </c>
      <c r="D181" s="87">
        <f t="shared" ref="D181:D187" si="5">E181+F181</f>
        <v>1.29</v>
      </c>
      <c r="E181" s="87"/>
      <c r="F181" s="87">
        <v>1.29</v>
      </c>
      <c r="G181" s="94" t="s">
        <v>55</v>
      </c>
      <c r="H181" s="94" t="s">
        <v>79</v>
      </c>
      <c r="I181" s="85"/>
      <c r="J181" s="94"/>
      <c r="K181" s="112" t="s">
        <v>83</v>
      </c>
      <c r="L181" s="94" t="s">
        <v>112</v>
      </c>
      <c r="M181" s="113"/>
      <c r="N181" s="113"/>
      <c r="O181" s="94"/>
      <c r="P181" s="113"/>
      <c r="Q181" s="113"/>
      <c r="R181" s="113"/>
      <c r="S181" s="113"/>
      <c r="T181" s="113"/>
      <c r="U181" s="113"/>
      <c r="V181" s="113"/>
      <c r="W181" s="113"/>
      <c r="X181" s="113"/>
    </row>
    <row r="182" ht="29.4" hidden="1" customHeight="1" spans="1:24">
      <c r="A182" s="85">
        <v>104</v>
      </c>
      <c r="B182" s="86" t="s">
        <v>375</v>
      </c>
      <c r="C182" s="93" t="s">
        <v>137</v>
      </c>
      <c r="D182" s="87">
        <f t="shared" si="5"/>
        <v>1.3</v>
      </c>
      <c r="E182" s="87"/>
      <c r="F182" s="127">
        <v>1.3</v>
      </c>
      <c r="G182" s="125" t="s">
        <v>376</v>
      </c>
      <c r="H182" s="88" t="s">
        <v>82</v>
      </c>
      <c r="I182" s="125">
        <v>1</v>
      </c>
      <c r="J182" s="93" t="s">
        <v>377</v>
      </c>
      <c r="K182" s="112" t="s">
        <v>83</v>
      </c>
      <c r="L182" s="94" t="s">
        <v>112</v>
      </c>
      <c r="M182" s="113"/>
      <c r="N182" s="113"/>
      <c r="O182" s="94"/>
      <c r="P182" s="113"/>
      <c r="Q182" s="113"/>
      <c r="R182" s="113"/>
      <c r="S182" s="113"/>
      <c r="T182" s="113"/>
      <c r="U182" s="113"/>
      <c r="V182" s="113"/>
      <c r="W182" s="113"/>
      <c r="X182" s="113"/>
    </row>
    <row r="183" ht="29.4" hidden="1" customHeight="1" spans="1:24">
      <c r="A183" s="85">
        <v>105</v>
      </c>
      <c r="B183" s="86" t="s">
        <v>378</v>
      </c>
      <c r="C183" s="85" t="s">
        <v>379</v>
      </c>
      <c r="D183" s="87">
        <f>+D184+D185</f>
        <v>0.84</v>
      </c>
      <c r="E183" s="87"/>
      <c r="F183" s="87">
        <f>+F184+F185</f>
        <v>0.84</v>
      </c>
      <c r="G183" s="94" t="s">
        <v>380</v>
      </c>
      <c r="H183" s="88" t="s">
        <v>82</v>
      </c>
      <c r="I183" s="94">
        <v>35</v>
      </c>
      <c r="J183" s="85" t="s">
        <v>381</v>
      </c>
      <c r="K183" s="112" t="s">
        <v>83</v>
      </c>
      <c r="L183" s="94" t="s">
        <v>112</v>
      </c>
      <c r="M183" s="113"/>
      <c r="N183" s="113"/>
      <c r="O183" s="94"/>
      <c r="P183" s="116"/>
      <c r="Q183" s="116"/>
      <c r="R183" s="113"/>
      <c r="S183" s="113"/>
      <c r="T183" s="113"/>
      <c r="U183" s="113"/>
      <c r="V183" s="113"/>
      <c r="W183" s="113"/>
      <c r="X183" s="113"/>
    </row>
    <row r="184" s="51" customFormat="1" ht="25.05" hidden="1" customHeight="1" spans="1:24">
      <c r="A184" s="95"/>
      <c r="B184" s="96" t="s">
        <v>382</v>
      </c>
      <c r="C184" s="95" t="s">
        <v>137</v>
      </c>
      <c r="D184" s="98">
        <v>0.6</v>
      </c>
      <c r="E184" s="98"/>
      <c r="F184" s="98">
        <v>0.6</v>
      </c>
      <c r="G184" s="100" t="s">
        <v>383</v>
      </c>
      <c r="H184" s="99" t="s">
        <v>82</v>
      </c>
      <c r="I184" s="100"/>
      <c r="J184" s="95"/>
      <c r="K184" s="117" t="s">
        <v>384</v>
      </c>
      <c r="L184" s="100"/>
      <c r="M184" s="116"/>
      <c r="N184" s="116"/>
      <c r="O184" s="100"/>
      <c r="P184" s="116"/>
      <c r="Q184" s="116"/>
      <c r="R184" s="116"/>
      <c r="S184" s="116"/>
      <c r="T184" s="116"/>
      <c r="U184" s="116"/>
      <c r="V184" s="116"/>
      <c r="W184" s="116"/>
      <c r="X184" s="116"/>
    </row>
    <row r="185" s="51" customFormat="1" ht="25.05" hidden="1" customHeight="1" spans="1:24">
      <c r="A185" s="95"/>
      <c r="B185" s="96" t="s">
        <v>385</v>
      </c>
      <c r="C185" s="95" t="s">
        <v>87</v>
      </c>
      <c r="D185" s="98">
        <v>0.24</v>
      </c>
      <c r="E185" s="98"/>
      <c r="F185" s="98">
        <v>0.24</v>
      </c>
      <c r="G185" s="100" t="s">
        <v>386</v>
      </c>
      <c r="H185" s="99" t="s">
        <v>82</v>
      </c>
      <c r="I185" s="100"/>
      <c r="J185" s="95"/>
      <c r="K185" s="117" t="s">
        <v>384</v>
      </c>
      <c r="L185" s="100"/>
      <c r="M185" s="116"/>
      <c r="N185" s="116"/>
      <c r="O185" s="100"/>
      <c r="P185" s="113"/>
      <c r="Q185" s="113"/>
      <c r="R185" s="116"/>
      <c r="S185" s="116"/>
      <c r="T185" s="116"/>
      <c r="U185" s="116"/>
      <c r="V185" s="116"/>
      <c r="W185" s="116"/>
      <c r="X185" s="116"/>
    </row>
    <row r="186" ht="30" hidden="1" customHeight="1" spans="1:24">
      <c r="A186" s="85">
        <v>106</v>
      </c>
      <c r="B186" s="86" t="s">
        <v>387</v>
      </c>
      <c r="C186" s="93" t="s">
        <v>137</v>
      </c>
      <c r="D186" s="127">
        <f t="shared" si="5"/>
        <v>4.1</v>
      </c>
      <c r="E186" s="127"/>
      <c r="F186" s="127">
        <v>4.1</v>
      </c>
      <c r="G186" s="125" t="s">
        <v>388</v>
      </c>
      <c r="H186" s="128" t="s">
        <v>168</v>
      </c>
      <c r="I186" s="93">
        <v>29</v>
      </c>
      <c r="J186" s="125"/>
      <c r="K186" s="112" t="s">
        <v>83</v>
      </c>
      <c r="L186" s="94" t="s">
        <v>112</v>
      </c>
      <c r="M186" s="125"/>
      <c r="N186" s="113"/>
      <c r="O186" s="94"/>
      <c r="P186" s="113"/>
      <c r="Q186" s="113"/>
      <c r="R186" s="113"/>
      <c r="S186" s="113"/>
      <c r="T186" s="113"/>
      <c r="U186" s="113"/>
      <c r="V186" s="113"/>
      <c r="W186" s="113"/>
      <c r="X186" s="113"/>
    </row>
    <row r="187" ht="29.4" hidden="1" customHeight="1" spans="1:24">
      <c r="A187" s="85">
        <v>107</v>
      </c>
      <c r="B187" s="86" t="s">
        <v>389</v>
      </c>
      <c r="C187" s="93" t="s">
        <v>137</v>
      </c>
      <c r="D187" s="127">
        <f t="shared" si="5"/>
        <v>2.07</v>
      </c>
      <c r="E187" s="127"/>
      <c r="F187" s="127">
        <v>2.07</v>
      </c>
      <c r="G187" s="125" t="s">
        <v>190</v>
      </c>
      <c r="H187" s="94" t="s">
        <v>79</v>
      </c>
      <c r="I187" s="93">
        <v>38</v>
      </c>
      <c r="J187" s="133" t="s">
        <v>390</v>
      </c>
      <c r="K187" s="112" t="s">
        <v>83</v>
      </c>
      <c r="L187" s="94" t="s">
        <v>112</v>
      </c>
      <c r="M187" s="125"/>
      <c r="N187" s="113"/>
      <c r="O187" s="94"/>
      <c r="P187" s="113"/>
      <c r="Q187" s="113"/>
      <c r="R187" s="113"/>
      <c r="S187" s="113"/>
      <c r="T187" s="113"/>
      <c r="U187" s="113"/>
      <c r="V187" s="113"/>
      <c r="W187" s="113"/>
      <c r="X187" s="113"/>
    </row>
    <row r="188" ht="39.9" hidden="1" customHeight="1" spans="1:24">
      <c r="A188" s="85">
        <v>108</v>
      </c>
      <c r="B188" s="86" t="s">
        <v>391</v>
      </c>
      <c r="C188" s="93" t="s">
        <v>137</v>
      </c>
      <c r="D188" s="127">
        <v>0.75</v>
      </c>
      <c r="E188" s="127"/>
      <c r="F188" s="127">
        <v>0.75</v>
      </c>
      <c r="G188" s="125" t="s">
        <v>159</v>
      </c>
      <c r="H188" s="128" t="s">
        <v>168</v>
      </c>
      <c r="I188" s="93">
        <v>29</v>
      </c>
      <c r="J188" s="93" t="s">
        <v>392</v>
      </c>
      <c r="K188" s="112" t="s">
        <v>393</v>
      </c>
      <c r="L188" s="94" t="s">
        <v>112</v>
      </c>
      <c r="M188" s="125"/>
      <c r="N188" s="113"/>
      <c r="O188" s="94"/>
      <c r="P188" s="113"/>
      <c r="Q188" s="113"/>
      <c r="R188" s="113"/>
      <c r="S188" s="113"/>
      <c r="T188" s="113"/>
      <c r="U188" s="113"/>
      <c r="V188" s="113"/>
      <c r="W188" s="113"/>
      <c r="X188" s="113"/>
    </row>
    <row r="189" ht="49.95" hidden="1" customHeight="1" spans="1:24">
      <c r="A189" s="85">
        <v>109</v>
      </c>
      <c r="B189" s="86" t="s">
        <v>394</v>
      </c>
      <c r="C189" s="93" t="s">
        <v>137</v>
      </c>
      <c r="D189" s="127">
        <v>8.11</v>
      </c>
      <c r="E189" s="127"/>
      <c r="F189" s="127">
        <v>8.11</v>
      </c>
      <c r="G189" s="94" t="s">
        <v>395</v>
      </c>
      <c r="H189" s="94" t="s">
        <v>79</v>
      </c>
      <c r="I189" s="93"/>
      <c r="J189" s="93"/>
      <c r="K189" s="112" t="s">
        <v>396</v>
      </c>
      <c r="L189" s="94" t="s">
        <v>112</v>
      </c>
      <c r="M189" s="125"/>
      <c r="N189" s="113"/>
      <c r="O189" s="94"/>
      <c r="P189" s="113"/>
      <c r="Q189" s="113"/>
      <c r="R189" s="113"/>
      <c r="S189" s="113"/>
      <c r="T189" s="113"/>
      <c r="U189" s="113"/>
      <c r="V189" s="113"/>
      <c r="W189" s="113"/>
      <c r="X189" s="113"/>
    </row>
    <row r="190" ht="19.5" hidden="1" customHeight="1" spans="1:24">
      <c r="A190" s="85">
        <v>110</v>
      </c>
      <c r="B190" s="86" t="s">
        <v>397</v>
      </c>
      <c r="C190" s="93" t="s">
        <v>137</v>
      </c>
      <c r="D190" s="127">
        <v>5.23</v>
      </c>
      <c r="E190" s="127"/>
      <c r="F190" s="127">
        <v>5.23</v>
      </c>
      <c r="G190" s="94" t="s">
        <v>159</v>
      </c>
      <c r="H190" s="94" t="s">
        <v>82</v>
      </c>
      <c r="I190" s="93" t="s">
        <v>398</v>
      </c>
      <c r="J190" s="93"/>
      <c r="K190" s="112" t="s">
        <v>211</v>
      </c>
      <c r="L190" s="94" t="s">
        <v>66</v>
      </c>
      <c r="M190" s="125"/>
      <c r="N190" s="113"/>
      <c r="O190" s="94"/>
      <c r="P190" s="113"/>
      <c r="Q190" s="113"/>
      <c r="R190" s="113"/>
      <c r="S190" s="113"/>
      <c r="T190" s="113"/>
      <c r="U190" s="113"/>
      <c r="V190" s="113"/>
      <c r="W190" s="113"/>
      <c r="X190" s="113"/>
    </row>
    <row r="191" ht="19.5" hidden="1" customHeight="1" spans="1:24">
      <c r="A191" s="85">
        <v>111</v>
      </c>
      <c r="B191" s="86" t="s">
        <v>399</v>
      </c>
      <c r="C191" s="93" t="s">
        <v>137</v>
      </c>
      <c r="D191" s="127">
        <v>5.28</v>
      </c>
      <c r="E191" s="127"/>
      <c r="F191" s="127">
        <v>5.28</v>
      </c>
      <c r="G191" s="94" t="s">
        <v>400</v>
      </c>
      <c r="H191" s="93" t="s">
        <v>111</v>
      </c>
      <c r="I191" s="93"/>
      <c r="J191" s="93"/>
      <c r="K191" s="112" t="s">
        <v>401</v>
      </c>
      <c r="L191" s="94" t="s">
        <v>66</v>
      </c>
      <c r="M191" s="125"/>
      <c r="N191" s="113"/>
      <c r="O191" s="94"/>
      <c r="P191" s="113"/>
      <c r="Q191" s="113"/>
      <c r="R191" s="113"/>
      <c r="S191" s="113"/>
      <c r="T191" s="113"/>
      <c r="U191" s="113"/>
      <c r="V191" s="113"/>
      <c r="W191" s="113"/>
      <c r="X191" s="113"/>
    </row>
    <row r="192" ht="30" hidden="1" customHeight="1" spans="1:24">
      <c r="A192" s="85">
        <v>112</v>
      </c>
      <c r="B192" s="86" t="s">
        <v>402</v>
      </c>
      <c r="C192" s="93" t="s">
        <v>137</v>
      </c>
      <c r="D192" s="127">
        <v>12.67</v>
      </c>
      <c r="E192" s="127"/>
      <c r="F192" s="127">
        <v>12.67</v>
      </c>
      <c r="G192" s="94" t="s">
        <v>403</v>
      </c>
      <c r="H192" s="93" t="s">
        <v>111</v>
      </c>
      <c r="I192" s="93"/>
      <c r="J192" s="93"/>
      <c r="K192" s="112" t="s">
        <v>401</v>
      </c>
      <c r="L192" s="94" t="s">
        <v>66</v>
      </c>
      <c r="M192" s="125"/>
      <c r="N192" s="113"/>
      <c r="O192" s="94"/>
      <c r="P192" s="113"/>
      <c r="Q192" s="113"/>
      <c r="R192" s="113"/>
      <c r="S192" s="113"/>
      <c r="T192" s="113"/>
      <c r="U192" s="113"/>
      <c r="V192" s="113"/>
      <c r="W192" s="113"/>
      <c r="X192" s="113"/>
    </row>
    <row r="193" ht="30" hidden="1" customHeight="1" spans="1:24">
      <c r="A193" s="85">
        <v>113</v>
      </c>
      <c r="B193" s="103" t="s">
        <v>404</v>
      </c>
      <c r="C193" s="85" t="s">
        <v>137</v>
      </c>
      <c r="D193" s="87">
        <v>0.94</v>
      </c>
      <c r="E193" s="87"/>
      <c r="F193" s="87">
        <v>0.94</v>
      </c>
      <c r="G193" s="88" t="s">
        <v>405</v>
      </c>
      <c r="H193" s="88" t="s">
        <v>82</v>
      </c>
      <c r="I193" s="85" t="s">
        <v>406</v>
      </c>
      <c r="J193" s="94" t="s">
        <v>407</v>
      </c>
      <c r="K193" s="112" t="s">
        <v>408</v>
      </c>
      <c r="L193" s="94"/>
      <c r="M193" s="94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</row>
    <row r="194" ht="30" hidden="1" customHeight="1" spans="1:24">
      <c r="A194" s="85">
        <v>114</v>
      </c>
      <c r="B194" s="103" t="s">
        <v>409</v>
      </c>
      <c r="C194" s="85" t="s">
        <v>137</v>
      </c>
      <c r="D194" s="87">
        <v>0.45</v>
      </c>
      <c r="E194" s="87"/>
      <c r="F194" s="87">
        <v>0.45</v>
      </c>
      <c r="G194" s="88" t="s">
        <v>410</v>
      </c>
      <c r="H194" s="88" t="s">
        <v>297</v>
      </c>
      <c r="I194" s="85">
        <v>17</v>
      </c>
      <c r="J194" s="94" t="s">
        <v>411</v>
      </c>
      <c r="K194" s="112" t="s">
        <v>408</v>
      </c>
      <c r="L194" s="94" t="s">
        <v>66</v>
      </c>
      <c r="M194" s="94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</row>
    <row r="195" ht="19.5" hidden="1" customHeight="1" spans="1:24">
      <c r="A195" s="85">
        <v>115</v>
      </c>
      <c r="B195" s="103" t="s">
        <v>412</v>
      </c>
      <c r="C195" s="85" t="s">
        <v>137</v>
      </c>
      <c r="D195" s="87">
        <v>1.01</v>
      </c>
      <c r="E195" s="87"/>
      <c r="F195" s="87">
        <v>1.01</v>
      </c>
      <c r="G195" s="88" t="s">
        <v>413</v>
      </c>
      <c r="H195" s="88" t="s">
        <v>297</v>
      </c>
      <c r="I195" s="85">
        <v>35</v>
      </c>
      <c r="J195" s="94">
        <v>23</v>
      </c>
      <c r="K195" s="112" t="s">
        <v>408</v>
      </c>
      <c r="L195" s="94"/>
      <c r="M195" s="94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</row>
    <row r="196" ht="25.05" customHeight="1" spans="1:24">
      <c r="A196" s="85">
        <v>116</v>
      </c>
      <c r="B196" s="86" t="s">
        <v>414</v>
      </c>
      <c r="C196" s="93" t="s">
        <v>137</v>
      </c>
      <c r="D196" s="127">
        <f>+SUM(D197:D206)</f>
        <v>65</v>
      </c>
      <c r="E196" s="127"/>
      <c r="F196" s="127">
        <f>+SUM(F197:F206)</f>
        <v>65</v>
      </c>
      <c r="G196" s="94" t="s">
        <v>415</v>
      </c>
      <c r="H196" s="93" t="s">
        <v>355</v>
      </c>
      <c r="I196" s="93"/>
      <c r="J196" s="93"/>
      <c r="K196" s="112" t="s">
        <v>401</v>
      </c>
      <c r="L196" s="94" t="s">
        <v>66</v>
      </c>
      <c r="M196" s="125"/>
      <c r="N196" s="113"/>
      <c r="O196" s="94"/>
      <c r="P196" s="116"/>
      <c r="Q196" s="116"/>
      <c r="R196" s="113"/>
      <c r="S196" s="113"/>
      <c r="T196" s="113"/>
      <c r="U196" s="113"/>
      <c r="V196" s="113"/>
      <c r="W196" s="113"/>
      <c r="X196" s="113"/>
    </row>
    <row r="197" s="51" customFormat="1" ht="30" hidden="1" customHeight="1" spans="1:24">
      <c r="A197" s="95"/>
      <c r="B197" s="131" t="s">
        <v>103</v>
      </c>
      <c r="C197" s="97" t="s">
        <v>137</v>
      </c>
      <c r="D197" s="134">
        <v>5</v>
      </c>
      <c r="E197" s="134"/>
      <c r="F197" s="134">
        <v>5</v>
      </c>
      <c r="G197" s="100" t="s">
        <v>416</v>
      </c>
      <c r="H197" s="97" t="s">
        <v>105</v>
      </c>
      <c r="I197" s="97"/>
      <c r="J197" s="97"/>
      <c r="K197" s="117"/>
      <c r="L197" s="100"/>
      <c r="M197" s="138"/>
      <c r="N197" s="116"/>
      <c r="O197" s="100"/>
      <c r="P197" s="116"/>
      <c r="Q197" s="116"/>
      <c r="R197" s="116"/>
      <c r="S197" s="116"/>
      <c r="T197" s="116"/>
      <c r="U197" s="116"/>
      <c r="V197" s="116"/>
      <c r="W197" s="116"/>
      <c r="X197" s="116"/>
    </row>
    <row r="198" s="51" customFormat="1" ht="30" hidden="1" customHeight="1" spans="1:24">
      <c r="A198" s="95"/>
      <c r="B198" s="131" t="s">
        <v>74</v>
      </c>
      <c r="C198" s="97" t="s">
        <v>137</v>
      </c>
      <c r="D198" s="134">
        <v>5</v>
      </c>
      <c r="E198" s="134"/>
      <c r="F198" s="134">
        <v>5</v>
      </c>
      <c r="G198" s="100" t="s">
        <v>417</v>
      </c>
      <c r="H198" s="97" t="s">
        <v>76</v>
      </c>
      <c r="I198" s="97"/>
      <c r="J198" s="97"/>
      <c r="K198" s="117"/>
      <c r="L198" s="100"/>
      <c r="M198" s="138"/>
      <c r="N198" s="116"/>
      <c r="O198" s="100"/>
      <c r="P198" s="116"/>
      <c r="Q198" s="116"/>
      <c r="R198" s="116"/>
      <c r="S198" s="116"/>
      <c r="T198" s="116"/>
      <c r="U198" s="116"/>
      <c r="V198" s="116"/>
      <c r="W198" s="116"/>
      <c r="X198" s="116"/>
    </row>
    <row r="199" s="51" customFormat="1" ht="30" hidden="1" customHeight="1" spans="1:24">
      <c r="A199" s="95"/>
      <c r="B199" s="131" t="s">
        <v>166</v>
      </c>
      <c r="C199" s="97" t="s">
        <v>137</v>
      </c>
      <c r="D199" s="134">
        <v>5</v>
      </c>
      <c r="E199" s="134"/>
      <c r="F199" s="134">
        <v>5</v>
      </c>
      <c r="G199" s="100" t="s">
        <v>418</v>
      </c>
      <c r="H199" s="97" t="s">
        <v>168</v>
      </c>
      <c r="I199" s="97"/>
      <c r="J199" s="97"/>
      <c r="K199" s="117"/>
      <c r="L199" s="100"/>
      <c r="M199" s="138"/>
      <c r="N199" s="116"/>
      <c r="O199" s="100"/>
      <c r="P199" s="116"/>
      <c r="Q199" s="116"/>
      <c r="R199" s="116"/>
      <c r="S199" s="116"/>
      <c r="T199" s="116"/>
      <c r="U199" s="116"/>
      <c r="V199" s="116"/>
      <c r="W199" s="116"/>
      <c r="X199" s="116"/>
    </row>
    <row r="200" s="51" customFormat="1" ht="25.05" customHeight="1" spans="1:24">
      <c r="A200" s="95"/>
      <c r="B200" s="131" t="s">
        <v>68</v>
      </c>
      <c r="C200" s="97" t="s">
        <v>137</v>
      </c>
      <c r="D200" s="134">
        <v>5</v>
      </c>
      <c r="E200" s="134"/>
      <c r="F200" s="134">
        <v>5</v>
      </c>
      <c r="G200" s="100" t="s">
        <v>419</v>
      </c>
      <c r="H200" s="97" t="s">
        <v>70</v>
      </c>
      <c r="I200" s="97"/>
      <c r="J200" s="97"/>
      <c r="K200" s="117"/>
      <c r="L200" s="100"/>
      <c r="M200" s="138"/>
      <c r="N200" s="116"/>
      <c r="O200" s="100"/>
      <c r="P200" s="116"/>
      <c r="Q200" s="116"/>
      <c r="R200" s="116"/>
      <c r="S200" s="116"/>
      <c r="T200" s="116"/>
      <c r="U200" s="116"/>
      <c r="V200" s="116"/>
      <c r="W200" s="116"/>
      <c r="X200" s="116"/>
    </row>
    <row r="201" s="51" customFormat="1" ht="30" hidden="1" customHeight="1" spans="1:24">
      <c r="A201" s="95"/>
      <c r="B201" s="131" t="s">
        <v>71</v>
      </c>
      <c r="C201" s="97" t="s">
        <v>137</v>
      </c>
      <c r="D201" s="134">
        <v>9</v>
      </c>
      <c r="E201" s="134"/>
      <c r="F201" s="134">
        <v>9</v>
      </c>
      <c r="G201" s="100" t="s">
        <v>420</v>
      </c>
      <c r="H201" s="97" t="s">
        <v>73</v>
      </c>
      <c r="I201" s="97"/>
      <c r="J201" s="97"/>
      <c r="K201" s="117"/>
      <c r="L201" s="100"/>
      <c r="M201" s="138"/>
      <c r="N201" s="116"/>
      <c r="O201" s="100"/>
      <c r="P201" s="116"/>
      <c r="Q201" s="116"/>
      <c r="R201" s="116"/>
      <c r="S201" s="116"/>
      <c r="T201" s="116"/>
      <c r="U201" s="116"/>
      <c r="V201" s="116"/>
      <c r="W201" s="116"/>
      <c r="X201" s="116"/>
    </row>
    <row r="202" s="51" customFormat="1" ht="30" hidden="1" customHeight="1" spans="1:24">
      <c r="A202" s="95"/>
      <c r="B202" s="131" t="s">
        <v>189</v>
      </c>
      <c r="C202" s="97" t="s">
        <v>137</v>
      </c>
      <c r="D202" s="134">
        <v>2</v>
      </c>
      <c r="E202" s="134"/>
      <c r="F202" s="134">
        <v>2</v>
      </c>
      <c r="G202" s="100" t="s">
        <v>421</v>
      </c>
      <c r="H202" s="97" t="s">
        <v>56</v>
      </c>
      <c r="I202" s="97"/>
      <c r="J202" s="97"/>
      <c r="K202" s="117"/>
      <c r="L202" s="100"/>
      <c r="M202" s="138"/>
      <c r="N202" s="116"/>
      <c r="O202" s="100"/>
      <c r="P202" s="116"/>
      <c r="Q202" s="116"/>
      <c r="R202" s="116"/>
      <c r="S202" s="116"/>
      <c r="T202" s="116"/>
      <c r="U202" s="116"/>
      <c r="V202" s="116"/>
      <c r="W202" s="116"/>
      <c r="X202" s="116"/>
    </row>
    <row r="203" s="51" customFormat="1" ht="19.95" hidden="1" customHeight="1" spans="1:24">
      <c r="A203" s="95"/>
      <c r="B203" s="131" t="s">
        <v>100</v>
      </c>
      <c r="C203" s="97" t="s">
        <v>137</v>
      </c>
      <c r="D203" s="134">
        <v>9</v>
      </c>
      <c r="E203" s="134"/>
      <c r="F203" s="134">
        <v>9</v>
      </c>
      <c r="G203" s="100" t="s">
        <v>422</v>
      </c>
      <c r="H203" s="97" t="s">
        <v>82</v>
      </c>
      <c r="I203" s="97"/>
      <c r="J203" s="97"/>
      <c r="K203" s="117"/>
      <c r="L203" s="100"/>
      <c r="M203" s="138"/>
      <c r="N203" s="116"/>
      <c r="O203" s="100"/>
      <c r="P203" s="116"/>
      <c r="Q203" s="116"/>
      <c r="R203" s="116"/>
      <c r="S203" s="116"/>
      <c r="T203" s="116"/>
      <c r="U203" s="116"/>
      <c r="V203" s="116"/>
      <c r="W203" s="116"/>
      <c r="X203" s="116"/>
    </row>
    <row r="204" s="51" customFormat="1" ht="30" hidden="1" customHeight="1" spans="1:24">
      <c r="A204" s="95"/>
      <c r="B204" s="131" t="s">
        <v>98</v>
      </c>
      <c r="C204" s="97" t="s">
        <v>137</v>
      </c>
      <c r="D204" s="134">
        <v>10</v>
      </c>
      <c r="E204" s="134"/>
      <c r="F204" s="134">
        <v>10</v>
      </c>
      <c r="G204" s="100" t="s">
        <v>423</v>
      </c>
      <c r="H204" s="97" t="s">
        <v>297</v>
      </c>
      <c r="I204" s="97"/>
      <c r="J204" s="97"/>
      <c r="K204" s="117"/>
      <c r="L204" s="100"/>
      <c r="M204" s="138"/>
      <c r="N204" s="116"/>
      <c r="O204" s="100"/>
      <c r="P204" s="116"/>
      <c r="Q204" s="116"/>
      <c r="R204" s="116"/>
      <c r="S204" s="116"/>
      <c r="T204" s="116"/>
      <c r="U204" s="116"/>
      <c r="V204" s="116"/>
      <c r="W204" s="116"/>
      <c r="X204" s="116"/>
    </row>
    <row r="205" s="51" customFormat="1" ht="30" hidden="1" customHeight="1" spans="1:24">
      <c r="A205" s="95"/>
      <c r="B205" s="131" t="s">
        <v>365</v>
      </c>
      <c r="C205" s="97" t="s">
        <v>137</v>
      </c>
      <c r="D205" s="134">
        <v>5</v>
      </c>
      <c r="E205" s="134"/>
      <c r="F205" s="134">
        <v>5</v>
      </c>
      <c r="G205" s="100" t="s">
        <v>424</v>
      </c>
      <c r="H205" s="97" t="s">
        <v>111</v>
      </c>
      <c r="I205" s="97"/>
      <c r="J205" s="97"/>
      <c r="K205" s="117"/>
      <c r="L205" s="100"/>
      <c r="M205" s="138"/>
      <c r="N205" s="116"/>
      <c r="O205" s="100"/>
      <c r="P205" s="116"/>
      <c r="Q205" s="116"/>
      <c r="R205" s="116"/>
      <c r="S205" s="116"/>
      <c r="T205" s="116"/>
      <c r="U205" s="116"/>
      <c r="V205" s="116"/>
      <c r="W205" s="116"/>
      <c r="X205" s="116"/>
    </row>
    <row r="206" s="51" customFormat="1" ht="30" hidden="1" customHeight="1" spans="1:24">
      <c r="A206" s="95"/>
      <c r="B206" s="131" t="s">
        <v>367</v>
      </c>
      <c r="C206" s="97" t="s">
        <v>137</v>
      </c>
      <c r="D206" s="134">
        <v>10</v>
      </c>
      <c r="E206" s="134"/>
      <c r="F206" s="134">
        <v>10</v>
      </c>
      <c r="G206" s="100" t="s">
        <v>425</v>
      </c>
      <c r="H206" s="97" t="s">
        <v>117</v>
      </c>
      <c r="I206" s="97"/>
      <c r="J206" s="97"/>
      <c r="K206" s="117"/>
      <c r="L206" s="100"/>
      <c r="M206" s="138"/>
      <c r="N206" s="116"/>
      <c r="O206" s="100"/>
      <c r="P206" s="113"/>
      <c r="Q206" s="113"/>
      <c r="R206" s="116"/>
      <c r="S206" s="116"/>
      <c r="T206" s="116"/>
      <c r="U206" s="116"/>
      <c r="V206" s="116"/>
      <c r="W206" s="116"/>
      <c r="X206" s="116"/>
    </row>
    <row r="207" ht="19.05" hidden="1" customHeight="1" spans="1:24">
      <c r="A207" s="89" t="s">
        <v>195</v>
      </c>
      <c r="B207" s="90" t="s">
        <v>426</v>
      </c>
      <c r="C207" s="85"/>
      <c r="D207" s="87"/>
      <c r="E207" s="87"/>
      <c r="F207" s="87"/>
      <c r="G207" s="94"/>
      <c r="H207" s="94"/>
      <c r="I207" s="85"/>
      <c r="J207" s="94"/>
      <c r="K207" s="94"/>
      <c r="L207" s="94"/>
      <c r="M207" s="94"/>
      <c r="N207" s="113"/>
      <c r="O207" s="94"/>
      <c r="P207" s="113"/>
      <c r="Q207" s="113"/>
      <c r="R207" s="113"/>
      <c r="S207" s="113"/>
      <c r="T207" s="113"/>
      <c r="U207" s="113"/>
      <c r="V207" s="113"/>
      <c r="W207" s="113"/>
      <c r="X207" s="113"/>
    </row>
    <row r="208" ht="30" hidden="1" customHeight="1" spans="1:24">
      <c r="A208" s="85">
        <v>117</v>
      </c>
      <c r="B208" s="86" t="s">
        <v>427</v>
      </c>
      <c r="C208" s="135" t="s">
        <v>428</v>
      </c>
      <c r="D208" s="87">
        <f t="shared" ref="D208:D209" si="6">E208+F208</f>
        <v>5.93</v>
      </c>
      <c r="E208" s="87"/>
      <c r="F208" s="87">
        <v>5.93</v>
      </c>
      <c r="G208" s="94" t="s">
        <v>159</v>
      </c>
      <c r="H208" s="88" t="s">
        <v>82</v>
      </c>
      <c r="I208" s="85" t="s">
        <v>429</v>
      </c>
      <c r="J208" s="94" t="s">
        <v>430</v>
      </c>
      <c r="K208" s="112" t="s">
        <v>83</v>
      </c>
      <c r="L208" s="94" t="s">
        <v>112</v>
      </c>
      <c r="M208" s="113"/>
      <c r="N208" s="113"/>
      <c r="O208" s="94"/>
      <c r="P208" s="113"/>
      <c r="Q208" s="113"/>
      <c r="R208" s="113"/>
      <c r="S208" s="113"/>
      <c r="T208" s="113"/>
      <c r="U208" s="113"/>
      <c r="V208" s="113"/>
      <c r="W208" s="113"/>
      <c r="X208" s="113"/>
    </row>
    <row r="209" ht="40.2" hidden="1" customHeight="1" spans="1:24">
      <c r="A209" s="94">
        <v>118</v>
      </c>
      <c r="B209" s="86" t="s">
        <v>431</v>
      </c>
      <c r="C209" s="135" t="s">
        <v>428</v>
      </c>
      <c r="D209" s="87">
        <f t="shared" si="6"/>
        <v>2.87</v>
      </c>
      <c r="E209" s="87"/>
      <c r="F209" s="87">
        <v>2.87</v>
      </c>
      <c r="G209" s="94" t="s">
        <v>432</v>
      </c>
      <c r="H209" s="94" t="s">
        <v>73</v>
      </c>
      <c r="I209" s="85"/>
      <c r="J209" s="94"/>
      <c r="K209" s="112" t="s">
        <v>433</v>
      </c>
      <c r="L209" s="94" t="s">
        <v>112</v>
      </c>
      <c r="M209" s="113"/>
      <c r="N209" s="113"/>
      <c r="O209" s="94"/>
      <c r="P209" s="113"/>
      <c r="Q209" s="113"/>
      <c r="R209" s="113"/>
      <c r="S209" s="113"/>
      <c r="T209" s="113"/>
      <c r="U209" s="113"/>
      <c r="V209" s="113"/>
      <c r="W209" s="113"/>
      <c r="X209" s="113"/>
    </row>
    <row r="210" ht="19.5" hidden="1" customHeight="1" spans="1:24">
      <c r="A210" s="85">
        <v>119</v>
      </c>
      <c r="B210" s="86" t="s">
        <v>434</v>
      </c>
      <c r="C210" s="93" t="s">
        <v>428</v>
      </c>
      <c r="D210" s="124">
        <v>3.83</v>
      </c>
      <c r="E210" s="114"/>
      <c r="F210" s="124">
        <v>3.83</v>
      </c>
      <c r="G210" s="94" t="s">
        <v>435</v>
      </c>
      <c r="H210" s="94" t="s">
        <v>73</v>
      </c>
      <c r="I210" s="94"/>
      <c r="J210" s="94"/>
      <c r="K210" s="112" t="s">
        <v>176</v>
      </c>
      <c r="L210" s="114"/>
      <c r="M210" s="94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</row>
    <row r="211" ht="19.5" hidden="1" customHeight="1" spans="1:24">
      <c r="A211" s="94">
        <v>120</v>
      </c>
      <c r="B211" s="86" t="s">
        <v>436</v>
      </c>
      <c r="C211" s="93" t="s">
        <v>428</v>
      </c>
      <c r="D211" s="124">
        <v>4.35</v>
      </c>
      <c r="E211" s="114"/>
      <c r="F211" s="124">
        <v>4.35</v>
      </c>
      <c r="G211" s="94" t="s">
        <v>437</v>
      </c>
      <c r="H211" s="94" t="s">
        <v>73</v>
      </c>
      <c r="I211" s="94"/>
      <c r="J211" s="94"/>
      <c r="K211" s="112" t="s">
        <v>176</v>
      </c>
      <c r="L211" s="114"/>
      <c r="M211" s="94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</row>
    <row r="212" ht="19.05" hidden="1" customHeight="1" spans="1:24">
      <c r="A212" s="85">
        <v>121</v>
      </c>
      <c r="B212" s="86" t="s">
        <v>438</v>
      </c>
      <c r="C212" s="93" t="s">
        <v>428</v>
      </c>
      <c r="D212" s="124">
        <v>44.08</v>
      </c>
      <c r="E212" s="114"/>
      <c r="F212" s="124">
        <v>44.08</v>
      </c>
      <c r="G212" s="94" t="s">
        <v>439</v>
      </c>
      <c r="H212" s="94" t="s">
        <v>355</v>
      </c>
      <c r="I212" s="94"/>
      <c r="J212" s="94"/>
      <c r="K212" s="112" t="s">
        <v>176</v>
      </c>
      <c r="L212" s="114"/>
      <c r="M212" s="94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</row>
    <row r="213" s="51" customFormat="1" ht="19.5" hidden="1" customHeight="1" spans="1:24">
      <c r="A213" s="100"/>
      <c r="B213" s="96" t="s">
        <v>438</v>
      </c>
      <c r="C213" s="97" t="s">
        <v>428</v>
      </c>
      <c r="D213" s="136">
        <v>5</v>
      </c>
      <c r="E213" s="115"/>
      <c r="F213" s="136">
        <v>5</v>
      </c>
      <c r="G213" s="100" t="s">
        <v>440</v>
      </c>
      <c r="H213" s="100" t="s">
        <v>73</v>
      </c>
      <c r="I213" s="100"/>
      <c r="J213" s="100"/>
      <c r="K213" s="117"/>
      <c r="L213" s="115"/>
      <c r="M213" s="100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</row>
    <row r="214" s="51" customFormat="1" ht="19.5" hidden="1" customHeight="1" spans="1:24">
      <c r="A214" s="100"/>
      <c r="B214" s="96" t="s">
        <v>438</v>
      </c>
      <c r="C214" s="97" t="s">
        <v>428</v>
      </c>
      <c r="D214" s="136">
        <v>10</v>
      </c>
      <c r="E214" s="115"/>
      <c r="F214" s="136">
        <v>10</v>
      </c>
      <c r="G214" s="100" t="s">
        <v>441</v>
      </c>
      <c r="H214" s="100" t="s">
        <v>82</v>
      </c>
      <c r="I214" s="100"/>
      <c r="J214" s="100"/>
      <c r="K214" s="117"/>
      <c r="L214" s="115"/>
      <c r="M214" s="100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</row>
    <row r="215" s="51" customFormat="1" ht="19.5" hidden="1" customHeight="1" spans="1:24">
      <c r="A215" s="100"/>
      <c r="B215" s="96" t="s">
        <v>438</v>
      </c>
      <c r="C215" s="97" t="s">
        <v>428</v>
      </c>
      <c r="D215" s="136">
        <v>10</v>
      </c>
      <c r="E215" s="115"/>
      <c r="F215" s="136">
        <v>10</v>
      </c>
      <c r="G215" s="100" t="s">
        <v>441</v>
      </c>
      <c r="H215" s="100" t="s">
        <v>82</v>
      </c>
      <c r="I215" s="100"/>
      <c r="J215" s="100"/>
      <c r="K215" s="117"/>
      <c r="L215" s="115"/>
      <c r="M215" s="100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</row>
    <row r="216" s="51" customFormat="1" ht="19.5" hidden="1" customHeight="1" spans="1:24">
      <c r="A216" s="100"/>
      <c r="B216" s="96" t="s">
        <v>438</v>
      </c>
      <c r="C216" s="97" t="s">
        <v>428</v>
      </c>
      <c r="D216" s="136">
        <v>7.98</v>
      </c>
      <c r="E216" s="115"/>
      <c r="F216" s="136">
        <v>7.98</v>
      </c>
      <c r="G216" s="100" t="s">
        <v>338</v>
      </c>
      <c r="H216" s="100" t="s">
        <v>111</v>
      </c>
      <c r="I216" s="100"/>
      <c r="J216" s="100"/>
      <c r="K216" s="117"/>
      <c r="L216" s="115"/>
      <c r="M216" s="100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</row>
    <row r="217" s="51" customFormat="1" ht="19.5" hidden="1" customHeight="1" spans="1:24">
      <c r="A217" s="100"/>
      <c r="B217" s="96" t="s">
        <v>438</v>
      </c>
      <c r="C217" s="97" t="s">
        <v>428</v>
      </c>
      <c r="D217" s="136">
        <v>11.1</v>
      </c>
      <c r="E217" s="115"/>
      <c r="F217" s="136">
        <v>11.1</v>
      </c>
      <c r="G217" s="100" t="s">
        <v>203</v>
      </c>
      <c r="H217" s="100" t="s">
        <v>111</v>
      </c>
      <c r="I217" s="100"/>
      <c r="J217" s="100"/>
      <c r="K217" s="117"/>
      <c r="L217" s="115"/>
      <c r="M217" s="100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</row>
    <row r="218" ht="19.05" hidden="1" customHeight="1" spans="1:24">
      <c r="A218" s="89" t="s">
        <v>195</v>
      </c>
      <c r="B218" s="90" t="s">
        <v>442</v>
      </c>
      <c r="C218" s="85"/>
      <c r="D218" s="87"/>
      <c r="E218" s="87"/>
      <c r="F218" s="87"/>
      <c r="G218" s="94"/>
      <c r="H218" s="88"/>
      <c r="I218" s="85"/>
      <c r="J218" s="94"/>
      <c r="K218" s="112"/>
      <c r="L218" s="94"/>
      <c r="M218" s="113"/>
      <c r="N218" s="113"/>
      <c r="O218" s="94"/>
      <c r="P218" s="113"/>
      <c r="Q218" s="113"/>
      <c r="R218" s="113"/>
      <c r="S218" s="113"/>
      <c r="T218" s="113"/>
      <c r="U218" s="113"/>
      <c r="V218" s="113"/>
      <c r="W218" s="113"/>
      <c r="X218" s="113"/>
    </row>
    <row r="219" ht="29.4" hidden="1" customHeight="1" spans="1:24">
      <c r="A219" s="85">
        <v>122</v>
      </c>
      <c r="B219" s="86" t="s">
        <v>443</v>
      </c>
      <c r="C219" s="85" t="s">
        <v>89</v>
      </c>
      <c r="D219" s="87">
        <f>F219</f>
        <v>3.62</v>
      </c>
      <c r="E219" s="87"/>
      <c r="F219" s="87">
        <v>3.62</v>
      </c>
      <c r="G219" s="94" t="s">
        <v>55</v>
      </c>
      <c r="H219" s="94" t="s">
        <v>79</v>
      </c>
      <c r="I219" s="85"/>
      <c r="J219" s="94"/>
      <c r="K219" s="112" t="s">
        <v>83</v>
      </c>
      <c r="L219" s="94" t="s">
        <v>112</v>
      </c>
      <c r="M219" s="113"/>
      <c r="N219" s="113"/>
      <c r="O219" s="94"/>
      <c r="P219" s="113"/>
      <c r="Q219" s="113"/>
      <c r="R219" s="113"/>
      <c r="S219" s="113"/>
      <c r="T219" s="113"/>
      <c r="U219" s="113"/>
      <c r="V219" s="113"/>
      <c r="W219" s="113"/>
      <c r="X219" s="113"/>
    </row>
    <row r="220" ht="30" hidden="1" customHeight="1" spans="1:24">
      <c r="A220" s="85">
        <v>123</v>
      </c>
      <c r="B220" s="86" t="s">
        <v>444</v>
      </c>
      <c r="C220" s="85" t="s">
        <v>89</v>
      </c>
      <c r="D220" s="87">
        <v>14.37</v>
      </c>
      <c r="E220" s="87"/>
      <c r="F220" s="87">
        <v>14.37</v>
      </c>
      <c r="G220" s="94" t="s">
        <v>445</v>
      </c>
      <c r="H220" s="94" t="s">
        <v>79</v>
      </c>
      <c r="I220" s="85"/>
      <c r="J220" s="94"/>
      <c r="K220" s="112" t="s">
        <v>83</v>
      </c>
      <c r="L220" s="94" t="s">
        <v>112</v>
      </c>
      <c r="M220" s="113"/>
      <c r="N220" s="113"/>
      <c r="O220" s="94"/>
      <c r="P220" s="113"/>
      <c r="Q220" s="113"/>
      <c r="R220" s="113"/>
      <c r="S220" s="113"/>
      <c r="T220" s="113"/>
      <c r="U220" s="113"/>
      <c r="V220" s="113"/>
      <c r="W220" s="113"/>
      <c r="X220" s="113"/>
    </row>
    <row r="221" ht="30" hidden="1" customHeight="1" spans="1:24">
      <c r="A221" s="85">
        <v>124</v>
      </c>
      <c r="B221" s="86" t="s">
        <v>446</v>
      </c>
      <c r="C221" s="85" t="s">
        <v>89</v>
      </c>
      <c r="D221" s="87">
        <v>17.03</v>
      </c>
      <c r="E221" s="87"/>
      <c r="F221" s="87">
        <v>17.03</v>
      </c>
      <c r="G221" s="94" t="s">
        <v>447</v>
      </c>
      <c r="H221" s="88" t="s">
        <v>111</v>
      </c>
      <c r="I221" s="85"/>
      <c r="J221" s="94"/>
      <c r="K221" s="112" t="s">
        <v>83</v>
      </c>
      <c r="L221" s="94" t="s">
        <v>112</v>
      </c>
      <c r="M221" s="113"/>
      <c r="N221" s="113"/>
      <c r="O221" s="94"/>
      <c r="P221" s="113"/>
      <c r="Q221" s="113"/>
      <c r="R221" s="113"/>
      <c r="S221" s="113"/>
      <c r="T221" s="113"/>
      <c r="U221" s="113"/>
      <c r="V221" s="113"/>
      <c r="W221" s="113"/>
      <c r="X221" s="113"/>
    </row>
    <row r="222" ht="30" hidden="1" customHeight="1" spans="1:24">
      <c r="A222" s="85">
        <v>125</v>
      </c>
      <c r="B222" s="86" t="s">
        <v>448</v>
      </c>
      <c r="C222" s="85" t="s">
        <v>89</v>
      </c>
      <c r="D222" s="87">
        <v>4.28</v>
      </c>
      <c r="E222" s="87"/>
      <c r="F222" s="87">
        <v>4.28</v>
      </c>
      <c r="G222" s="94" t="s">
        <v>449</v>
      </c>
      <c r="H222" s="94" t="s">
        <v>117</v>
      </c>
      <c r="I222" s="85"/>
      <c r="J222" s="94"/>
      <c r="K222" s="112" t="s">
        <v>83</v>
      </c>
      <c r="L222" s="94" t="s">
        <v>112</v>
      </c>
      <c r="M222" s="113"/>
      <c r="N222" s="113"/>
      <c r="O222" s="94"/>
      <c r="P222" s="113"/>
      <c r="Q222" s="113"/>
      <c r="R222" s="113"/>
      <c r="S222" s="113"/>
      <c r="T222" s="113"/>
      <c r="U222" s="113"/>
      <c r="V222" s="113"/>
      <c r="W222" s="113"/>
      <c r="X222" s="113"/>
    </row>
    <row r="223" ht="30" hidden="1" customHeight="1" spans="1:24">
      <c r="A223" s="85">
        <v>126</v>
      </c>
      <c r="B223" s="86" t="s">
        <v>450</v>
      </c>
      <c r="C223" s="85" t="s">
        <v>89</v>
      </c>
      <c r="D223" s="87">
        <v>14.02</v>
      </c>
      <c r="E223" s="87"/>
      <c r="F223" s="87">
        <v>14.02</v>
      </c>
      <c r="G223" s="94" t="s">
        <v>451</v>
      </c>
      <c r="H223" s="88" t="s">
        <v>82</v>
      </c>
      <c r="I223" s="85"/>
      <c r="J223" s="94"/>
      <c r="K223" s="112" t="s">
        <v>83</v>
      </c>
      <c r="L223" s="94" t="s">
        <v>112</v>
      </c>
      <c r="M223" s="113"/>
      <c r="N223" s="113"/>
      <c r="O223" s="94"/>
      <c r="P223" s="113"/>
      <c r="Q223" s="113"/>
      <c r="R223" s="113"/>
      <c r="S223" s="113"/>
      <c r="T223" s="113"/>
      <c r="U223" s="113"/>
      <c r="V223" s="113"/>
      <c r="W223" s="113"/>
      <c r="X223" s="113"/>
    </row>
    <row r="224" ht="19.05" customHeight="1" spans="1:24">
      <c r="A224" s="89" t="s">
        <v>195</v>
      </c>
      <c r="B224" s="90" t="s">
        <v>130</v>
      </c>
      <c r="C224" s="85"/>
      <c r="D224" s="87"/>
      <c r="E224" s="87"/>
      <c r="F224" s="87"/>
      <c r="G224" s="94"/>
      <c r="H224" s="94"/>
      <c r="I224" s="85"/>
      <c r="J224" s="94"/>
      <c r="K224" s="112"/>
      <c r="L224" s="94"/>
      <c r="M224" s="113"/>
      <c r="N224" s="113"/>
      <c r="O224" s="94"/>
      <c r="P224" s="113"/>
      <c r="Q224" s="113"/>
      <c r="R224" s="113"/>
      <c r="S224" s="113"/>
      <c r="T224" s="113"/>
      <c r="U224" s="113"/>
      <c r="V224" s="113"/>
      <c r="W224" s="113"/>
      <c r="X224" s="113"/>
    </row>
    <row r="225" ht="30" hidden="1" customHeight="1" spans="1:24">
      <c r="A225" s="85">
        <v>127</v>
      </c>
      <c r="B225" s="86" t="s">
        <v>452</v>
      </c>
      <c r="C225" s="85" t="s">
        <v>131</v>
      </c>
      <c r="D225" s="87">
        <f>E225+F225</f>
        <v>13.15</v>
      </c>
      <c r="E225" s="87"/>
      <c r="F225" s="87">
        <f>12.47+0.68</f>
        <v>13.15</v>
      </c>
      <c r="G225" s="94" t="s">
        <v>453</v>
      </c>
      <c r="H225" s="88" t="s">
        <v>76</v>
      </c>
      <c r="I225" s="85"/>
      <c r="J225" s="94"/>
      <c r="K225" s="112" t="s">
        <v>83</v>
      </c>
      <c r="L225" s="94" t="s">
        <v>112</v>
      </c>
      <c r="M225" s="113"/>
      <c r="N225" s="113"/>
      <c r="O225" s="94"/>
      <c r="P225" s="113"/>
      <c r="Q225" s="113"/>
      <c r="R225" s="113"/>
      <c r="S225" s="113"/>
      <c r="T225" s="113"/>
      <c r="U225" s="113"/>
      <c r="V225" s="113"/>
      <c r="W225" s="113"/>
      <c r="X225" s="113"/>
    </row>
    <row r="226" ht="30" hidden="1" customHeight="1" spans="1:24">
      <c r="A226" s="85">
        <v>128</v>
      </c>
      <c r="B226" s="86" t="s">
        <v>454</v>
      </c>
      <c r="C226" s="85" t="s">
        <v>131</v>
      </c>
      <c r="D226" s="87">
        <v>0.66</v>
      </c>
      <c r="E226" s="87"/>
      <c r="F226" s="87">
        <v>0.66</v>
      </c>
      <c r="G226" s="94" t="s">
        <v>190</v>
      </c>
      <c r="H226" s="88" t="s">
        <v>76</v>
      </c>
      <c r="I226" s="85">
        <v>31</v>
      </c>
      <c r="J226" s="94">
        <v>999</v>
      </c>
      <c r="K226" s="112" t="s">
        <v>83</v>
      </c>
      <c r="L226" s="94" t="s">
        <v>66</v>
      </c>
      <c r="M226" s="113"/>
      <c r="N226" s="113"/>
      <c r="O226" s="94"/>
      <c r="P226" s="113"/>
      <c r="Q226" s="113"/>
      <c r="R226" s="113"/>
      <c r="S226" s="113"/>
      <c r="T226" s="113"/>
      <c r="U226" s="113"/>
      <c r="V226" s="113"/>
      <c r="W226" s="113"/>
      <c r="X226" s="113"/>
    </row>
    <row r="227" ht="30" hidden="1" customHeight="1" spans="1:24">
      <c r="A227" s="85">
        <v>129</v>
      </c>
      <c r="B227" s="86" t="s">
        <v>455</v>
      </c>
      <c r="C227" s="85" t="s">
        <v>131</v>
      </c>
      <c r="D227" s="87">
        <v>9.8</v>
      </c>
      <c r="E227" s="87"/>
      <c r="F227" s="87">
        <v>9.8</v>
      </c>
      <c r="G227" s="94" t="s">
        <v>159</v>
      </c>
      <c r="H227" s="94" t="s">
        <v>73</v>
      </c>
      <c r="I227" s="85">
        <v>16</v>
      </c>
      <c r="J227" s="94"/>
      <c r="K227" s="112" t="s">
        <v>456</v>
      </c>
      <c r="L227" s="94" t="s">
        <v>66</v>
      </c>
      <c r="M227" s="113"/>
      <c r="N227" s="113"/>
      <c r="O227" s="94"/>
      <c r="P227" s="113"/>
      <c r="Q227" s="113"/>
      <c r="R227" s="113"/>
      <c r="S227" s="113"/>
      <c r="T227" s="113"/>
      <c r="U227" s="113"/>
      <c r="V227" s="113"/>
      <c r="W227" s="113"/>
      <c r="X227" s="113"/>
    </row>
    <row r="228" ht="84" hidden="1" spans="1:24">
      <c r="A228" s="85">
        <v>130</v>
      </c>
      <c r="B228" s="86" t="s">
        <v>457</v>
      </c>
      <c r="C228" s="85" t="s">
        <v>458</v>
      </c>
      <c r="D228" s="87">
        <v>75.44</v>
      </c>
      <c r="E228" s="87"/>
      <c r="F228" s="87">
        <v>75.44</v>
      </c>
      <c r="G228" s="94" t="s">
        <v>459</v>
      </c>
      <c r="H228" s="94" t="s">
        <v>105</v>
      </c>
      <c r="I228" s="94"/>
      <c r="J228" s="94"/>
      <c r="K228" s="112" t="s">
        <v>460</v>
      </c>
      <c r="L228" s="94" t="s">
        <v>66</v>
      </c>
      <c r="M228" s="113"/>
      <c r="N228" s="113"/>
      <c r="O228" s="94"/>
      <c r="P228" s="113"/>
      <c r="Q228" s="113"/>
      <c r="R228" s="113"/>
      <c r="S228" s="113"/>
      <c r="T228" s="113"/>
      <c r="U228" s="113"/>
      <c r="V228" s="113"/>
      <c r="W228" s="113"/>
      <c r="X228" s="113"/>
    </row>
    <row r="229" ht="30" hidden="1" customHeight="1" spans="1:24">
      <c r="A229" s="85">
        <v>131</v>
      </c>
      <c r="B229" s="86" t="s">
        <v>461</v>
      </c>
      <c r="C229" s="85" t="s">
        <v>131</v>
      </c>
      <c r="D229" s="87">
        <v>0.07</v>
      </c>
      <c r="E229" s="87"/>
      <c r="F229" s="87">
        <v>0.07</v>
      </c>
      <c r="G229" s="94" t="s">
        <v>270</v>
      </c>
      <c r="H229" s="88" t="s">
        <v>76</v>
      </c>
      <c r="I229" s="85"/>
      <c r="J229" s="94"/>
      <c r="K229" s="112" t="s">
        <v>462</v>
      </c>
      <c r="L229" s="94" t="s">
        <v>112</v>
      </c>
      <c r="M229" s="113"/>
      <c r="N229" s="113"/>
      <c r="O229" s="94"/>
      <c r="P229" s="113"/>
      <c r="Q229" s="113"/>
      <c r="R229" s="113"/>
      <c r="S229" s="113"/>
      <c r="T229" s="113"/>
      <c r="U229" s="113"/>
      <c r="V229" s="113"/>
      <c r="W229" s="113"/>
      <c r="X229" s="113"/>
    </row>
    <row r="230" ht="30" hidden="1" customHeight="1" spans="1:24">
      <c r="A230" s="85">
        <v>132</v>
      </c>
      <c r="B230" s="86" t="s">
        <v>463</v>
      </c>
      <c r="C230" s="85" t="s">
        <v>131</v>
      </c>
      <c r="D230" s="87">
        <v>42.58</v>
      </c>
      <c r="E230" s="87"/>
      <c r="F230" s="87">
        <v>42.58</v>
      </c>
      <c r="G230" s="88" t="s">
        <v>464</v>
      </c>
      <c r="H230" s="88" t="s">
        <v>56</v>
      </c>
      <c r="I230" s="85"/>
      <c r="J230" s="94"/>
      <c r="K230" s="112" t="s">
        <v>83</v>
      </c>
      <c r="L230" s="94" t="s">
        <v>112</v>
      </c>
      <c r="M230" s="113"/>
      <c r="N230" s="113"/>
      <c r="O230" s="94"/>
      <c r="P230" s="113"/>
      <c r="Q230" s="113"/>
      <c r="R230" s="113"/>
      <c r="S230" s="113"/>
      <c r="T230" s="113"/>
      <c r="U230" s="113"/>
      <c r="V230" s="113"/>
      <c r="W230" s="113"/>
      <c r="X230" s="113"/>
    </row>
    <row r="231" ht="30" hidden="1" customHeight="1" spans="1:24">
      <c r="A231" s="85">
        <v>133</v>
      </c>
      <c r="B231" s="86" t="s">
        <v>465</v>
      </c>
      <c r="C231" s="85" t="s">
        <v>131</v>
      </c>
      <c r="D231" s="87">
        <v>36.45</v>
      </c>
      <c r="E231" s="87"/>
      <c r="F231" s="87">
        <v>36.45</v>
      </c>
      <c r="G231" s="94" t="s">
        <v>466</v>
      </c>
      <c r="H231" s="94" t="s">
        <v>73</v>
      </c>
      <c r="I231" s="85"/>
      <c r="J231" s="94"/>
      <c r="K231" s="112" t="s">
        <v>83</v>
      </c>
      <c r="L231" s="94" t="s">
        <v>112</v>
      </c>
      <c r="M231" s="113"/>
      <c r="N231" s="113"/>
      <c r="O231" s="94"/>
      <c r="P231" s="113"/>
      <c r="Q231" s="113"/>
      <c r="R231" s="113"/>
      <c r="S231" s="113"/>
      <c r="T231" s="113"/>
      <c r="U231" s="113"/>
      <c r="V231" s="113"/>
      <c r="W231" s="113"/>
      <c r="X231" s="113"/>
    </row>
    <row r="232" ht="39.9" hidden="1" customHeight="1" spans="1:24">
      <c r="A232" s="85">
        <v>134</v>
      </c>
      <c r="B232" s="86" t="s">
        <v>467</v>
      </c>
      <c r="C232" s="85" t="s">
        <v>131</v>
      </c>
      <c r="D232" s="87">
        <v>34.97</v>
      </c>
      <c r="E232" s="87"/>
      <c r="F232" s="87">
        <v>34.97</v>
      </c>
      <c r="G232" s="94" t="s">
        <v>468</v>
      </c>
      <c r="H232" s="128" t="s">
        <v>168</v>
      </c>
      <c r="I232" s="85"/>
      <c r="J232" s="94"/>
      <c r="K232" s="112" t="s">
        <v>83</v>
      </c>
      <c r="L232" s="94" t="s">
        <v>112</v>
      </c>
      <c r="M232" s="113"/>
      <c r="N232" s="113"/>
      <c r="O232" s="94"/>
      <c r="P232" s="113"/>
      <c r="Q232" s="113"/>
      <c r="R232" s="113"/>
      <c r="S232" s="113"/>
      <c r="T232" s="113"/>
      <c r="U232" s="113"/>
      <c r="V232" s="113"/>
      <c r="W232" s="113"/>
      <c r="X232" s="113"/>
    </row>
    <row r="233" ht="40.2" hidden="1" customHeight="1" spans="1:24">
      <c r="A233" s="85">
        <v>135</v>
      </c>
      <c r="B233" s="86" t="s">
        <v>469</v>
      </c>
      <c r="C233" s="85" t="s">
        <v>131</v>
      </c>
      <c r="D233" s="87">
        <v>26.54</v>
      </c>
      <c r="E233" s="87"/>
      <c r="F233" s="87">
        <v>26.54</v>
      </c>
      <c r="G233" s="94" t="s">
        <v>470</v>
      </c>
      <c r="H233" s="88" t="s">
        <v>76</v>
      </c>
      <c r="I233" s="85"/>
      <c r="J233" s="94"/>
      <c r="K233" s="112" t="s">
        <v>83</v>
      </c>
      <c r="L233" s="94" t="s">
        <v>112</v>
      </c>
      <c r="M233" s="113"/>
      <c r="N233" s="113"/>
      <c r="O233" s="94"/>
      <c r="P233" s="113"/>
      <c r="Q233" s="113"/>
      <c r="R233" s="113"/>
      <c r="S233" s="113"/>
      <c r="T233" s="113"/>
      <c r="U233" s="113"/>
      <c r="V233" s="113"/>
      <c r="W233" s="113"/>
      <c r="X233" s="113"/>
    </row>
    <row r="234" ht="39.9" customHeight="1" spans="1:24">
      <c r="A234" s="85">
        <v>136</v>
      </c>
      <c r="B234" s="86" t="s">
        <v>471</v>
      </c>
      <c r="C234" s="85" t="s">
        <v>131</v>
      </c>
      <c r="D234" s="87">
        <v>43.3</v>
      </c>
      <c r="E234" s="87"/>
      <c r="F234" s="87">
        <v>43.3</v>
      </c>
      <c r="G234" s="94" t="s">
        <v>472</v>
      </c>
      <c r="H234" s="94" t="s">
        <v>70</v>
      </c>
      <c r="I234" s="85"/>
      <c r="J234" s="94"/>
      <c r="K234" s="112" t="s">
        <v>83</v>
      </c>
      <c r="L234" s="94" t="s">
        <v>112</v>
      </c>
      <c r="M234" s="113"/>
      <c r="N234" s="113"/>
      <c r="O234" s="94"/>
      <c r="P234" s="113"/>
      <c r="Q234" s="113"/>
      <c r="R234" s="113"/>
      <c r="S234" s="113"/>
      <c r="T234" s="113"/>
      <c r="U234" s="113"/>
      <c r="V234" s="113"/>
      <c r="W234" s="113"/>
      <c r="X234" s="113"/>
    </row>
    <row r="235" ht="30" hidden="1" customHeight="1" spans="1:24">
      <c r="A235" s="85">
        <v>137</v>
      </c>
      <c r="B235" s="86" t="s">
        <v>473</v>
      </c>
      <c r="C235" s="85" t="s">
        <v>131</v>
      </c>
      <c r="D235" s="87">
        <v>39.88</v>
      </c>
      <c r="E235" s="87"/>
      <c r="F235" s="87">
        <v>39.88</v>
      </c>
      <c r="G235" s="94" t="s">
        <v>474</v>
      </c>
      <c r="H235" s="94" t="s">
        <v>105</v>
      </c>
      <c r="I235" s="85"/>
      <c r="J235" s="94"/>
      <c r="K235" s="112" t="s">
        <v>83</v>
      </c>
      <c r="L235" s="94" t="s">
        <v>112</v>
      </c>
      <c r="M235" s="113"/>
      <c r="N235" s="113"/>
      <c r="O235" s="94"/>
      <c r="P235" s="113"/>
      <c r="Q235" s="113"/>
      <c r="R235" s="113"/>
      <c r="S235" s="113"/>
      <c r="T235" s="113"/>
      <c r="U235" s="113"/>
      <c r="V235" s="113"/>
      <c r="W235" s="113"/>
      <c r="X235" s="113"/>
    </row>
    <row r="236" ht="25.05" customHeight="1" spans="1:24">
      <c r="A236" s="85">
        <v>138</v>
      </c>
      <c r="B236" s="86" t="s">
        <v>475</v>
      </c>
      <c r="C236" s="85" t="s">
        <v>131</v>
      </c>
      <c r="D236" s="87">
        <v>50</v>
      </c>
      <c r="E236" s="87"/>
      <c r="F236" s="87">
        <v>50</v>
      </c>
      <c r="G236" s="94" t="s">
        <v>476</v>
      </c>
      <c r="H236" s="94" t="s">
        <v>477</v>
      </c>
      <c r="I236" s="85"/>
      <c r="J236" s="94"/>
      <c r="K236" s="112" t="s">
        <v>462</v>
      </c>
      <c r="L236" s="94" t="s">
        <v>112</v>
      </c>
      <c r="M236" s="113"/>
      <c r="N236" s="113"/>
      <c r="O236" s="94"/>
      <c r="P236" s="116"/>
      <c r="Q236" s="116"/>
      <c r="R236" s="113"/>
      <c r="S236" s="113"/>
      <c r="T236" s="113"/>
      <c r="U236" s="113"/>
      <c r="V236" s="113"/>
      <c r="W236" s="113"/>
      <c r="X236" s="113"/>
    </row>
    <row r="237" s="51" customFormat="1" ht="29.55" hidden="1" customHeight="1" spans="1:24">
      <c r="A237" s="95"/>
      <c r="B237" s="96" t="s">
        <v>189</v>
      </c>
      <c r="C237" s="95" t="s">
        <v>131</v>
      </c>
      <c r="D237" s="98">
        <v>8</v>
      </c>
      <c r="E237" s="98"/>
      <c r="F237" s="98">
        <v>8</v>
      </c>
      <c r="G237" s="100" t="s">
        <v>478</v>
      </c>
      <c r="H237" s="100" t="s">
        <v>56</v>
      </c>
      <c r="I237" s="95"/>
      <c r="J237" s="100"/>
      <c r="K237" s="117"/>
      <c r="L237" s="100"/>
      <c r="M237" s="116"/>
      <c r="N237" s="116"/>
      <c r="O237" s="100"/>
      <c r="P237" s="116"/>
      <c r="Q237" s="116"/>
      <c r="R237" s="116"/>
      <c r="S237" s="116"/>
      <c r="T237" s="116"/>
      <c r="U237" s="116"/>
      <c r="V237" s="116"/>
      <c r="W237" s="116"/>
      <c r="X237" s="116"/>
    </row>
    <row r="238" s="51" customFormat="1" ht="29.55" hidden="1" customHeight="1" spans="1:24">
      <c r="A238" s="95"/>
      <c r="B238" s="96" t="s">
        <v>71</v>
      </c>
      <c r="C238" s="95" t="s">
        <v>131</v>
      </c>
      <c r="D238" s="98">
        <v>8.5</v>
      </c>
      <c r="E238" s="98"/>
      <c r="F238" s="98">
        <v>8.5</v>
      </c>
      <c r="G238" s="100" t="s">
        <v>479</v>
      </c>
      <c r="H238" s="100" t="s">
        <v>73</v>
      </c>
      <c r="I238" s="95"/>
      <c r="J238" s="100"/>
      <c r="K238" s="117"/>
      <c r="L238" s="100"/>
      <c r="M238" s="116"/>
      <c r="N238" s="116"/>
      <c r="O238" s="100"/>
      <c r="P238" s="116"/>
      <c r="Q238" s="116"/>
      <c r="R238" s="116"/>
      <c r="S238" s="116"/>
      <c r="T238" s="116"/>
      <c r="U238" s="116"/>
      <c r="V238" s="116"/>
      <c r="W238" s="116"/>
      <c r="X238" s="116"/>
    </row>
    <row r="239" s="51" customFormat="1" ht="29.55" hidden="1" customHeight="1" spans="1:24">
      <c r="A239" s="95"/>
      <c r="B239" s="96" t="s">
        <v>166</v>
      </c>
      <c r="C239" s="95" t="s">
        <v>131</v>
      </c>
      <c r="D239" s="98">
        <v>8.5</v>
      </c>
      <c r="E239" s="98"/>
      <c r="F239" s="98">
        <v>8.5</v>
      </c>
      <c r="G239" s="100" t="s">
        <v>480</v>
      </c>
      <c r="H239" s="100" t="s">
        <v>168</v>
      </c>
      <c r="I239" s="95"/>
      <c r="J239" s="100"/>
      <c r="K239" s="117"/>
      <c r="L239" s="100"/>
      <c r="M239" s="116"/>
      <c r="N239" s="116"/>
      <c r="O239" s="100"/>
      <c r="P239" s="116"/>
      <c r="Q239" s="116"/>
      <c r="R239" s="116"/>
      <c r="S239" s="116"/>
      <c r="T239" s="116"/>
      <c r="U239" s="116"/>
      <c r="V239" s="116"/>
      <c r="W239" s="116"/>
      <c r="X239" s="116"/>
    </row>
    <row r="240" s="51" customFormat="1" ht="29.55" hidden="1" customHeight="1" spans="1:24">
      <c r="A240" s="95"/>
      <c r="B240" s="96" t="s">
        <v>74</v>
      </c>
      <c r="C240" s="95" t="s">
        <v>131</v>
      </c>
      <c r="D240" s="98">
        <v>8.5</v>
      </c>
      <c r="E240" s="98"/>
      <c r="F240" s="98">
        <v>8.5</v>
      </c>
      <c r="G240" s="100" t="s">
        <v>481</v>
      </c>
      <c r="H240" s="100" t="s">
        <v>76</v>
      </c>
      <c r="I240" s="95"/>
      <c r="J240" s="100"/>
      <c r="K240" s="117"/>
      <c r="L240" s="100"/>
      <c r="M240" s="116"/>
      <c r="N240" s="116"/>
      <c r="O240" s="100"/>
      <c r="P240" s="116"/>
      <c r="Q240" s="116"/>
      <c r="R240" s="116"/>
      <c r="S240" s="116"/>
      <c r="T240" s="116"/>
      <c r="U240" s="116"/>
      <c r="V240" s="116"/>
      <c r="W240" s="116"/>
      <c r="X240" s="116"/>
    </row>
    <row r="241" s="51" customFormat="1" ht="25.05" customHeight="1" spans="1:24">
      <c r="A241" s="95"/>
      <c r="B241" s="96" t="s">
        <v>68</v>
      </c>
      <c r="C241" s="95" t="s">
        <v>131</v>
      </c>
      <c r="D241" s="98">
        <v>8.5</v>
      </c>
      <c r="E241" s="98"/>
      <c r="F241" s="98">
        <v>8.5</v>
      </c>
      <c r="G241" s="100" t="s">
        <v>482</v>
      </c>
      <c r="H241" s="100" t="s">
        <v>70</v>
      </c>
      <c r="I241" s="95"/>
      <c r="J241" s="100"/>
      <c r="K241" s="117"/>
      <c r="L241" s="100"/>
      <c r="M241" s="116"/>
      <c r="N241" s="116"/>
      <c r="O241" s="100"/>
      <c r="P241" s="116"/>
      <c r="Q241" s="116"/>
      <c r="R241" s="116"/>
      <c r="S241" s="116"/>
      <c r="T241" s="116"/>
      <c r="U241" s="116"/>
      <c r="V241" s="116"/>
      <c r="W241" s="116"/>
      <c r="X241" s="116"/>
    </row>
    <row r="242" s="51" customFormat="1" ht="29.55" hidden="1" customHeight="1" spans="1:24">
      <c r="A242" s="95"/>
      <c r="B242" s="96" t="s">
        <v>103</v>
      </c>
      <c r="C242" s="95" t="s">
        <v>131</v>
      </c>
      <c r="D242" s="98">
        <v>8</v>
      </c>
      <c r="E242" s="98"/>
      <c r="F242" s="98">
        <v>8</v>
      </c>
      <c r="G242" s="100" t="s">
        <v>483</v>
      </c>
      <c r="H242" s="100" t="s">
        <v>105</v>
      </c>
      <c r="I242" s="95"/>
      <c r="J242" s="100"/>
      <c r="K242" s="117"/>
      <c r="L242" s="100"/>
      <c r="M242" s="116"/>
      <c r="N242" s="116"/>
      <c r="O242" s="100"/>
      <c r="P242" s="113"/>
      <c r="Q242" s="113"/>
      <c r="R242" s="116"/>
      <c r="S242" s="116"/>
      <c r="T242" s="116"/>
      <c r="U242" s="116"/>
      <c r="V242" s="116"/>
      <c r="W242" s="116"/>
      <c r="X242" s="116"/>
    </row>
    <row r="243" ht="18.9" hidden="1" customHeight="1" spans="1:24">
      <c r="A243" s="89" t="s">
        <v>195</v>
      </c>
      <c r="B243" s="90" t="s">
        <v>484</v>
      </c>
      <c r="C243" s="85"/>
      <c r="D243" s="87"/>
      <c r="E243" s="87"/>
      <c r="F243" s="87"/>
      <c r="G243" s="88"/>
      <c r="H243" s="88"/>
      <c r="I243" s="85"/>
      <c r="J243" s="94"/>
      <c r="K243" s="112"/>
      <c r="L243" s="94"/>
      <c r="M243" s="113"/>
      <c r="N243" s="113"/>
      <c r="O243" s="94"/>
      <c r="P243" s="113"/>
      <c r="Q243" s="113"/>
      <c r="R243" s="113"/>
      <c r="S243" s="113"/>
      <c r="T243" s="113"/>
      <c r="U243" s="113"/>
      <c r="V243" s="113"/>
      <c r="W243" s="113"/>
      <c r="X243" s="113"/>
    </row>
    <row r="244" ht="30" hidden="1" customHeight="1" spans="1:24">
      <c r="A244" s="85">
        <v>139</v>
      </c>
      <c r="B244" s="86" t="s">
        <v>485</v>
      </c>
      <c r="C244" s="85" t="s">
        <v>486</v>
      </c>
      <c r="D244" s="87">
        <f>E244+F244</f>
        <v>3</v>
      </c>
      <c r="E244" s="87"/>
      <c r="F244" s="127">
        <v>3</v>
      </c>
      <c r="G244" s="128" t="s">
        <v>487</v>
      </c>
      <c r="H244" s="88" t="s">
        <v>82</v>
      </c>
      <c r="I244" s="85">
        <v>20</v>
      </c>
      <c r="J244" s="94"/>
      <c r="K244" s="112" t="s">
        <v>83</v>
      </c>
      <c r="L244" s="94" t="s">
        <v>112</v>
      </c>
      <c r="M244" s="113"/>
      <c r="N244" s="113"/>
      <c r="O244" s="94"/>
      <c r="P244" s="113"/>
      <c r="Q244" s="113"/>
      <c r="R244" s="113"/>
      <c r="S244" s="113"/>
      <c r="T244" s="113"/>
      <c r="U244" s="113"/>
      <c r="V244" s="113"/>
      <c r="W244" s="113"/>
      <c r="X244" s="113"/>
    </row>
    <row r="245" ht="30" hidden="1" customHeight="1" spans="1:24">
      <c r="A245" s="85">
        <v>140</v>
      </c>
      <c r="B245" s="86" t="s">
        <v>488</v>
      </c>
      <c r="C245" s="85" t="s">
        <v>486</v>
      </c>
      <c r="D245" s="87">
        <f>E245+F245</f>
        <v>2.5</v>
      </c>
      <c r="E245" s="87"/>
      <c r="F245" s="87">
        <v>2.5</v>
      </c>
      <c r="G245" s="94" t="s">
        <v>159</v>
      </c>
      <c r="H245" s="94" t="s">
        <v>73</v>
      </c>
      <c r="I245" s="85"/>
      <c r="J245" s="94"/>
      <c r="K245" s="112" t="s">
        <v>83</v>
      </c>
      <c r="L245" s="94" t="s">
        <v>112</v>
      </c>
      <c r="M245" s="113">
        <v>2017</v>
      </c>
      <c r="N245" s="113"/>
      <c r="O245" s="94"/>
      <c r="P245" s="113"/>
      <c r="Q245" s="113"/>
      <c r="R245" s="113"/>
      <c r="S245" s="113"/>
      <c r="T245" s="113"/>
      <c r="U245" s="113"/>
      <c r="V245" s="113"/>
      <c r="W245" s="113"/>
      <c r="X245" s="113"/>
    </row>
    <row r="246" ht="36" hidden="1" spans="1:24">
      <c r="A246" s="85">
        <v>141</v>
      </c>
      <c r="B246" s="86" t="s">
        <v>489</v>
      </c>
      <c r="C246" s="85" t="s">
        <v>486</v>
      </c>
      <c r="D246" s="87">
        <v>0.96</v>
      </c>
      <c r="E246" s="87"/>
      <c r="F246" s="87">
        <v>0.96</v>
      </c>
      <c r="G246" s="94" t="s">
        <v>190</v>
      </c>
      <c r="H246" s="94" t="s">
        <v>297</v>
      </c>
      <c r="I246" s="85">
        <v>24</v>
      </c>
      <c r="J246" s="94">
        <v>255</v>
      </c>
      <c r="K246" s="112" t="s">
        <v>490</v>
      </c>
      <c r="L246" s="94" t="s">
        <v>66</v>
      </c>
      <c r="M246" s="113"/>
      <c r="N246" s="113"/>
      <c r="O246" s="94"/>
      <c r="P246" s="113"/>
      <c r="Q246" s="113"/>
      <c r="R246" s="113"/>
      <c r="S246" s="113"/>
      <c r="T246" s="113"/>
      <c r="U246" s="113"/>
      <c r="V246" s="113"/>
      <c r="W246" s="113"/>
      <c r="X246" s="113"/>
    </row>
    <row r="247" ht="36" hidden="1" spans="1:24">
      <c r="A247" s="85">
        <v>142</v>
      </c>
      <c r="B247" s="86" t="s">
        <v>491</v>
      </c>
      <c r="C247" s="85" t="s">
        <v>492</v>
      </c>
      <c r="D247" s="87">
        <v>1.53</v>
      </c>
      <c r="E247" s="87"/>
      <c r="F247" s="87">
        <v>1.53</v>
      </c>
      <c r="G247" s="94" t="s">
        <v>190</v>
      </c>
      <c r="H247" s="94" t="s">
        <v>297</v>
      </c>
      <c r="I247" s="85">
        <v>23</v>
      </c>
      <c r="J247" s="94" t="s">
        <v>493</v>
      </c>
      <c r="K247" s="112" t="s">
        <v>211</v>
      </c>
      <c r="L247" s="94" t="s">
        <v>66</v>
      </c>
      <c r="M247" s="113"/>
      <c r="N247" s="113"/>
      <c r="O247" s="94"/>
      <c r="P247" s="113"/>
      <c r="Q247" s="113"/>
      <c r="R247" s="113"/>
      <c r="S247" s="113"/>
      <c r="T247" s="113"/>
      <c r="U247" s="113"/>
      <c r="V247" s="113"/>
      <c r="W247" s="113"/>
      <c r="X247" s="113"/>
    </row>
    <row r="248" ht="30" hidden="1" customHeight="1" spans="1:24">
      <c r="A248" s="85">
        <v>143</v>
      </c>
      <c r="B248" s="86" t="s">
        <v>494</v>
      </c>
      <c r="C248" s="85" t="s">
        <v>486</v>
      </c>
      <c r="D248" s="87">
        <v>2.74</v>
      </c>
      <c r="E248" s="87"/>
      <c r="F248" s="87">
        <v>2.74</v>
      </c>
      <c r="G248" s="94" t="s">
        <v>159</v>
      </c>
      <c r="H248" s="94" t="s">
        <v>111</v>
      </c>
      <c r="I248" s="85" t="s">
        <v>495</v>
      </c>
      <c r="J248" s="94" t="s">
        <v>496</v>
      </c>
      <c r="K248" s="112" t="s">
        <v>497</v>
      </c>
      <c r="L248" s="94" t="s">
        <v>66</v>
      </c>
      <c r="M248" s="113"/>
      <c r="N248" s="113"/>
      <c r="O248" s="94"/>
      <c r="P248" s="113"/>
      <c r="Q248" s="113"/>
      <c r="R248" s="113"/>
      <c r="S248" s="113"/>
      <c r="T248" s="113"/>
      <c r="U248" s="113"/>
      <c r="V248" s="113"/>
      <c r="W248" s="113"/>
      <c r="X248" s="113"/>
    </row>
    <row r="249" ht="19.5" hidden="1" customHeight="1" spans="1:24">
      <c r="A249" s="85">
        <v>144</v>
      </c>
      <c r="B249" s="103" t="s">
        <v>498</v>
      </c>
      <c r="C249" s="85" t="s">
        <v>486</v>
      </c>
      <c r="D249" s="87">
        <v>5.68</v>
      </c>
      <c r="E249" s="87"/>
      <c r="F249" s="87">
        <v>5.68</v>
      </c>
      <c r="G249" s="88" t="s">
        <v>55</v>
      </c>
      <c r="H249" s="88" t="s">
        <v>297</v>
      </c>
      <c r="I249" s="85" t="s">
        <v>499</v>
      </c>
      <c r="J249" s="94"/>
      <c r="K249" s="112" t="s">
        <v>408</v>
      </c>
      <c r="L249" s="94"/>
      <c r="M249" s="94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</row>
    <row r="250" ht="20.1" customHeight="1" spans="1:24">
      <c r="A250" s="89" t="s">
        <v>195</v>
      </c>
      <c r="B250" s="90" t="s">
        <v>500</v>
      </c>
      <c r="C250" s="85"/>
      <c r="D250" s="87"/>
      <c r="E250" s="87"/>
      <c r="F250" s="87"/>
      <c r="G250" s="94"/>
      <c r="H250" s="94"/>
      <c r="I250" s="85"/>
      <c r="J250" s="94"/>
      <c r="K250" s="94"/>
      <c r="L250" s="94"/>
      <c r="M250" s="113"/>
      <c r="N250" s="113"/>
      <c r="O250" s="94"/>
      <c r="P250" s="113"/>
      <c r="Q250" s="113"/>
      <c r="R250" s="113"/>
      <c r="S250" s="113"/>
      <c r="T250" s="113"/>
      <c r="U250" s="113"/>
      <c r="V250" s="113"/>
      <c r="W250" s="113"/>
      <c r="X250" s="113"/>
    </row>
    <row r="251" ht="20.1" customHeight="1" spans="1:24">
      <c r="A251" s="85">
        <v>145</v>
      </c>
      <c r="B251" s="86" t="s">
        <v>501</v>
      </c>
      <c r="C251" s="85" t="s">
        <v>190</v>
      </c>
      <c r="D251" s="98">
        <f>+SUM(D252:D260)</f>
        <v>48</v>
      </c>
      <c r="E251" s="87"/>
      <c r="F251" s="98">
        <f>+SUM(F252:F260)</f>
        <v>48</v>
      </c>
      <c r="G251" s="100" t="s">
        <v>502</v>
      </c>
      <c r="H251" s="94" t="s">
        <v>355</v>
      </c>
      <c r="I251" s="85"/>
      <c r="J251" s="94"/>
      <c r="K251" s="112" t="s">
        <v>176</v>
      </c>
      <c r="L251" s="94" t="s">
        <v>58</v>
      </c>
      <c r="M251" s="113"/>
      <c r="N251" s="113"/>
      <c r="O251" s="94"/>
      <c r="P251" s="116"/>
      <c r="Q251" s="116"/>
      <c r="R251" s="113"/>
      <c r="S251" s="113"/>
      <c r="T251" s="113"/>
      <c r="U251" s="113"/>
      <c r="V251" s="113"/>
      <c r="W251" s="113"/>
      <c r="X251" s="113"/>
    </row>
    <row r="252" s="51" customFormat="1" ht="20.1" hidden="1" customHeight="1" spans="1:24">
      <c r="A252" s="95"/>
      <c r="B252" s="96" t="s">
        <v>501</v>
      </c>
      <c r="C252" s="95" t="s">
        <v>190</v>
      </c>
      <c r="D252" s="98">
        <v>4</v>
      </c>
      <c r="E252" s="98"/>
      <c r="F252" s="98">
        <v>4</v>
      </c>
      <c r="G252" s="100" t="s">
        <v>503</v>
      </c>
      <c r="H252" s="137" t="s">
        <v>105</v>
      </c>
      <c r="I252" s="95"/>
      <c r="J252" s="100"/>
      <c r="K252" s="100"/>
      <c r="L252" s="100"/>
      <c r="M252" s="116"/>
      <c r="N252" s="116"/>
      <c r="O252" s="100"/>
      <c r="P252" s="116"/>
      <c r="Q252" s="116"/>
      <c r="R252" s="116"/>
      <c r="S252" s="116"/>
      <c r="T252" s="116"/>
      <c r="U252" s="116"/>
      <c r="V252" s="116"/>
      <c r="W252" s="116"/>
      <c r="X252" s="116"/>
    </row>
    <row r="253" s="51" customFormat="1" ht="20.1" hidden="1" customHeight="1" spans="1:24">
      <c r="A253" s="95"/>
      <c r="B253" s="96" t="s">
        <v>501</v>
      </c>
      <c r="C253" s="95" t="s">
        <v>190</v>
      </c>
      <c r="D253" s="98">
        <v>8</v>
      </c>
      <c r="E253" s="98"/>
      <c r="F253" s="98">
        <v>8</v>
      </c>
      <c r="G253" s="100" t="s">
        <v>159</v>
      </c>
      <c r="H253" s="137" t="s">
        <v>76</v>
      </c>
      <c r="I253" s="95"/>
      <c r="J253" s="100"/>
      <c r="K253" s="100"/>
      <c r="L253" s="100"/>
      <c r="M253" s="116"/>
      <c r="N253" s="116"/>
      <c r="O253" s="100"/>
      <c r="P253" s="116"/>
      <c r="Q253" s="116"/>
      <c r="R253" s="116"/>
      <c r="S253" s="116"/>
      <c r="T253" s="116"/>
      <c r="U253" s="116"/>
      <c r="V253" s="116"/>
      <c r="W253" s="116"/>
      <c r="X253" s="116"/>
    </row>
    <row r="254" s="51" customFormat="1" ht="20.1" hidden="1" customHeight="1" spans="1:24">
      <c r="A254" s="95"/>
      <c r="B254" s="96" t="s">
        <v>501</v>
      </c>
      <c r="C254" s="95" t="s">
        <v>190</v>
      </c>
      <c r="D254" s="98">
        <v>6</v>
      </c>
      <c r="E254" s="98"/>
      <c r="F254" s="98">
        <v>6</v>
      </c>
      <c r="G254" s="100" t="s">
        <v>504</v>
      </c>
      <c r="H254" s="137" t="s">
        <v>168</v>
      </c>
      <c r="I254" s="95"/>
      <c r="J254" s="100"/>
      <c r="K254" s="100"/>
      <c r="L254" s="100"/>
      <c r="M254" s="116"/>
      <c r="N254" s="116"/>
      <c r="O254" s="100"/>
      <c r="P254" s="116"/>
      <c r="Q254" s="116"/>
      <c r="R254" s="116"/>
      <c r="S254" s="116"/>
      <c r="T254" s="116"/>
      <c r="U254" s="116"/>
      <c r="V254" s="116"/>
      <c r="W254" s="116"/>
      <c r="X254" s="116"/>
    </row>
    <row r="255" s="51" customFormat="1" ht="20.1" customHeight="1" spans="1:24">
      <c r="A255" s="95"/>
      <c r="B255" s="96" t="s">
        <v>501</v>
      </c>
      <c r="C255" s="95" t="s">
        <v>190</v>
      </c>
      <c r="D255" s="98">
        <v>4</v>
      </c>
      <c r="E255" s="98"/>
      <c r="F255" s="98">
        <v>4</v>
      </c>
      <c r="G255" s="100" t="s">
        <v>505</v>
      </c>
      <c r="H255" s="137" t="s">
        <v>70</v>
      </c>
      <c r="I255" s="95"/>
      <c r="J255" s="100"/>
      <c r="K255" s="100"/>
      <c r="L255" s="100"/>
      <c r="M255" s="116"/>
      <c r="N255" s="116"/>
      <c r="O255" s="100"/>
      <c r="P255" s="116"/>
      <c r="Q255" s="116"/>
      <c r="R255" s="116"/>
      <c r="S255" s="116"/>
      <c r="T255" s="116"/>
      <c r="U255" s="116"/>
      <c r="V255" s="116"/>
      <c r="W255" s="116"/>
      <c r="X255" s="116"/>
    </row>
    <row r="256" s="51" customFormat="1" ht="20.1" hidden="1" customHeight="1" spans="1:24">
      <c r="A256" s="95"/>
      <c r="B256" s="96" t="s">
        <v>501</v>
      </c>
      <c r="C256" s="95" t="s">
        <v>190</v>
      </c>
      <c r="D256" s="98">
        <v>8</v>
      </c>
      <c r="E256" s="98"/>
      <c r="F256" s="98">
        <v>8</v>
      </c>
      <c r="G256" s="100" t="s">
        <v>506</v>
      </c>
      <c r="H256" s="137" t="s">
        <v>73</v>
      </c>
      <c r="I256" s="95"/>
      <c r="J256" s="100"/>
      <c r="K256" s="100"/>
      <c r="L256" s="100"/>
      <c r="M256" s="116"/>
      <c r="N256" s="116"/>
      <c r="O256" s="100"/>
      <c r="P256" s="116"/>
      <c r="Q256" s="116"/>
      <c r="R256" s="116"/>
      <c r="S256" s="116"/>
      <c r="T256" s="116"/>
      <c r="U256" s="116"/>
      <c r="V256" s="116"/>
      <c r="W256" s="116"/>
      <c r="X256" s="116"/>
    </row>
    <row r="257" s="51" customFormat="1" ht="20.1" hidden="1" customHeight="1" spans="1:24">
      <c r="A257" s="95"/>
      <c r="B257" s="96" t="s">
        <v>501</v>
      </c>
      <c r="C257" s="95" t="s">
        <v>190</v>
      </c>
      <c r="D257" s="98">
        <v>8</v>
      </c>
      <c r="E257" s="98"/>
      <c r="F257" s="98">
        <v>8</v>
      </c>
      <c r="G257" s="100" t="s">
        <v>507</v>
      </c>
      <c r="H257" s="137" t="s">
        <v>82</v>
      </c>
      <c r="I257" s="95"/>
      <c r="J257" s="100"/>
      <c r="K257" s="100"/>
      <c r="L257" s="100"/>
      <c r="M257" s="116"/>
      <c r="N257" s="116"/>
      <c r="O257" s="100"/>
      <c r="P257" s="116"/>
      <c r="Q257" s="116"/>
      <c r="R257" s="116"/>
      <c r="S257" s="116"/>
      <c r="T257" s="116"/>
      <c r="U257" s="116"/>
      <c r="V257" s="116"/>
      <c r="W257" s="116"/>
      <c r="X257" s="116"/>
    </row>
    <row r="258" s="51" customFormat="1" ht="20.1" hidden="1" customHeight="1" spans="1:24">
      <c r="A258" s="95"/>
      <c r="B258" s="96" t="s">
        <v>501</v>
      </c>
      <c r="C258" s="95" t="s">
        <v>190</v>
      </c>
      <c r="D258" s="98">
        <v>4</v>
      </c>
      <c r="E258" s="98"/>
      <c r="F258" s="98">
        <v>4</v>
      </c>
      <c r="G258" s="100" t="s">
        <v>505</v>
      </c>
      <c r="H258" s="137" t="s">
        <v>297</v>
      </c>
      <c r="I258" s="95"/>
      <c r="J258" s="100"/>
      <c r="K258" s="100"/>
      <c r="L258" s="100"/>
      <c r="M258" s="116"/>
      <c r="N258" s="116"/>
      <c r="O258" s="100"/>
      <c r="P258" s="116"/>
      <c r="Q258" s="116"/>
      <c r="R258" s="116"/>
      <c r="S258" s="116"/>
      <c r="T258" s="116"/>
      <c r="U258" s="116"/>
      <c r="V258" s="116"/>
      <c r="W258" s="116"/>
      <c r="X258" s="116"/>
    </row>
    <row r="259" s="51" customFormat="1" ht="20.1" hidden="1" customHeight="1" spans="1:24">
      <c r="A259" s="95"/>
      <c r="B259" s="96" t="s">
        <v>501</v>
      </c>
      <c r="C259" s="95" t="s">
        <v>190</v>
      </c>
      <c r="D259" s="98">
        <v>2</v>
      </c>
      <c r="E259" s="98"/>
      <c r="F259" s="98">
        <v>2</v>
      </c>
      <c r="G259" s="100" t="s">
        <v>159</v>
      </c>
      <c r="H259" s="137" t="s">
        <v>111</v>
      </c>
      <c r="I259" s="95"/>
      <c r="J259" s="100"/>
      <c r="K259" s="100"/>
      <c r="L259" s="100"/>
      <c r="M259" s="116"/>
      <c r="N259" s="116"/>
      <c r="O259" s="100"/>
      <c r="P259" s="116"/>
      <c r="Q259" s="116"/>
      <c r="R259" s="116"/>
      <c r="S259" s="116"/>
      <c r="T259" s="116"/>
      <c r="U259" s="116"/>
      <c r="V259" s="116"/>
      <c r="W259" s="116"/>
      <c r="X259" s="116"/>
    </row>
    <row r="260" s="51" customFormat="1" ht="20.1" hidden="1" customHeight="1" spans="1:24">
      <c r="A260" s="95"/>
      <c r="B260" s="96" t="s">
        <v>501</v>
      </c>
      <c r="C260" s="95" t="s">
        <v>190</v>
      </c>
      <c r="D260" s="98">
        <v>4</v>
      </c>
      <c r="E260" s="98"/>
      <c r="F260" s="98">
        <v>4</v>
      </c>
      <c r="G260" s="100" t="s">
        <v>505</v>
      </c>
      <c r="H260" s="137" t="s">
        <v>117</v>
      </c>
      <c r="I260" s="95"/>
      <c r="J260" s="100"/>
      <c r="K260" s="100"/>
      <c r="L260" s="100"/>
      <c r="M260" s="116"/>
      <c r="N260" s="116"/>
      <c r="O260" s="100"/>
      <c r="P260" s="113"/>
      <c r="Q260" s="113"/>
      <c r="R260" s="116"/>
      <c r="S260" s="116"/>
      <c r="T260" s="116"/>
      <c r="U260" s="116"/>
      <c r="V260" s="116"/>
      <c r="W260" s="116"/>
      <c r="X260" s="116"/>
    </row>
    <row r="261" ht="20.1" customHeight="1" spans="1:24">
      <c r="A261" s="85">
        <v>146</v>
      </c>
      <c r="B261" s="86" t="s">
        <v>508</v>
      </c>
      <c r="C261" s="85" t="s">
        <v>55</v>
      </c>
      <c r="D261" s="87">
        <f>+SUM(D262:D271)</f>
        <v>86</v>
      </c>
      <c r="E261" s="87"/>
      <c r="F261" s="87">
        <f>+SUM(F262:F271)</f>
        <v>86</v>
      </c>
      <c r="G261" s="100" t="s">
        <v>509</v>
      </c>
      <c r="H261" s="94" t="s">
        <v>355</v>
      </c>
      <c r="I261" s="85"/>
      <c r="J261" s="94"/>
      <c r="K261" s="112" t="s">
        <v>176</v>
      </c>
      <c r="L261" s="94" t="s">
        <v>58</v>
      </c>
      <c r="M261" s="113"/>
      <c r="N261" s="113"/>
      <c r="O261" s="94"/>
      <c r="P261" s="116"/>
      <c r="Q261" s="116"/>
      <c r="R261" s="113"/>
      <c r="S261" s="113"/>
      <c r="T261" s="113"/>
      <c r="U261" s="113"/>
      <c r="V261" s="113"/>
      <c r="W261" s="113"/>
      <c r="X261" s="113"/>
    </row>
    <row r="262" s="51" customFormat="1" ht="20.1" hidden="1" customHeight="1" spans="1:24">
      <c r="A262" s="95"/>
      <c r="B262" s="96" t="s">
        <v>508</v>
      </c>
      <c r="C262" s="95" t="s">
        <v>55</v>
      </c>
      <c r="D262" s="98">
        <v>7</v>
      </c>
      <c r="E262" s="98"/>
      <c r="F262" s="98">
        <v>7</v>
      </c>
      <c r="G262" s="100" t="s">
        <v>159</v>
      </c>
      <c r="H262" s="137" t="s">
        <v>105</v>
      </c>
      <c r="I262" s="95"/>
      <c r="J262" s="100"/>
      <c r="K262" s="100"/>
      <c r="L262" s="100"/>
      <c r="M262" s="116"/>
      <c r="N262" s="116"/>
      <c r="O262" s="100"/>
      <c r="P262" s="116"/>
      <c r="Q262" s="116"/>
      <c r="R262" s="116"/>
      <c r="S262" s="116"/>
      <c r="T262" s="116"/>
      <c r="U262" s="116"/>
      <c r="V262" s="116"/>
      <c r="W262" s="116"/>
      <c r="X262" s="116"/>
    </row>
    <row r="263" s="51" customFormat="1" ht="20.1" hidden="1" customHeight="1" spans="1:24">
      <c r="A263" s="95"/>
      <c r="B263" s="96" t="s">
        <v>508</v>
      </c>
      <c r="C263" s="95" t="s">
        <v>55</v>
      </c>
      <c r="D263" s="98">
        <v>19</v>
      </c>
      <c r="E263" s="98"/>
      <c r="F263" s="98">
        <v>19</v>
      </c>
      <c r="G263" s="100" t="s">
        <v>510</v>
      </c>
      <c r="H263" s="137" t="s">
        <v>76</v>
      </c>
      <c r="I263" s="95"/>
      <c r="J263" s="100"/>
      <c r="K263" s="100"/>
      <c r="L263" s="100"/>
      <c r="M263" s="116"/>
      <c r="N263" s="116"/>
      <c r="O263" s="100"/>
      <c r="P263" s="116"/>
      <c r="Q263" s="116"/>
      <c r="R263" s="116"/>
      <c r="S263" s="116"/>
      <c r="T263" s="116"/>
      <c r="U263" s="116"/>
      <c r="V263" s="116"/>
      <c r="W263" s="116"/>
      <c r="X263" s="116"/>
    </row>
    <row r="264" s="51" customFormat="1" ht="20.1" hidden="1" customHeight="1" spans="1:24">
      <c r="A264" s="95"/>
      <c r="B264" s="96" t="s">
        <v>508</v>
      </c>
      <c r="C264" s="95" t="s">
        <v>55</v>
      </c>
      <c r="D264" s="98">
        <v>12</v>
      </c>
      <c r="E264" s="98"/>
      <c r="F264" s="98">
        <v>12</v>
      </c>
      <c r="G264" s="100" t="s">
        <v>511</v>
      </c>
      <c r="H264" s="137" t="s">
        <v>168</v>
      </c>
      <c r="I264" s="95"/>
      <c r="J264" s="100"/>
      <c r="K264" s="100"/>
      <c r="L264" s="100"/>
      <c r="M264" s="116"/>
      <c r="N264" s="116"/>
      <c r="O264" s="100"/>
      <c r="P264" s="116"/>
      <c r="Q264" s="116"/>
      <c r="R264" s="116"/>
      <c r="S264" s="116"/>
      <c r="T264" s="116"/>
      <c r="U264" s="116"/>
      <c r="V264" s="116"/>
      <c r="W264" s="116"/>
      <c r="X264" s="116"/>
    </row>
    <row r="265" s="51" customFormat="1" ht="20.1" customHeight="1" spans="1:24">
      <c r="A265" s="95"/>
      <c r="B265" s="96" t="s">
        <v>508</v>
      </c>
      <c r="C265" s="95" t="s">
        <v>55</v>
      </c>
      <c r="D265" s="98">
        <v>5</v>
      </c>
      <c r="E265" s="98"/>
      <c r="F265" s="98">
        <v>5</v>
      </c>
      <c r="G265" s="100" t="s">
        <v>512</v>
      </c>
      <c r="H265" s="137" t="s">
        <v>70</v>
      </c>
      <c r="I265" s="95"/>
      <c r="J265" s="100"/>
      <c r="K265" s="100"/>
      <c r="L265" s="100"/>
      <c r="M265" s="116"/>
      <c r="N265" s="116"/>
      <c r="O265" s="100"/>
      <c r="P265" s="116"/>
      <c r="Q265" s="116"/>
      <c r="R265" s="116"/>
      <c r="S265" s="116"/>
      <c r="T265" s="116"/>
      <c r="U265" s="116"/>
      <c r="V265" s="116"/>
      <c r="W265" s="116"/>
      <c r="X265" s="116"/>
    </row>
    <row r="266" s="51" customFormat="1" ht="20.1" hidden="1" customHeight="1" spans="1:24">
      <c r="A266" s="95"/>
      <c r="B266" s="96" t="s">
        <v>508</v>
      </c>
      <c r="C266" s="95" t="s">
        <v>55</v>
      </c>
      <c r="D266" s="98">
        <v>13</v>
      </c>
      <c r="E266" s="98"/>
      <c r="F266" s="98">
        <v>13</v>
      </c>
      <c r="G266" s="100" t="s">
        <v>513</v>
      </c>
      <c r="H266" s="137" t="s">
        <v>73</v>
      </c>
      <c r="I266" s="95"/>
      <c r="J266" s="100"/>
      <c r="K266" s="100"/>
      <c r="L266" s="100"/>
      <c r="M266" s="116"/>
      <c r="N266" s="116"/>
      <c r="O266" s="100"/>
      <c r="P266" s="116"/>
      <c r="Q266" s="116"/>
      <c r="R266" s="116"/>
      <c r="S266" s="116"/>
      <c r="T266" s="116"/>
      <c r="U266" s="116"/>
      <c r="V266" s="116"/>
      <c r="W266" s="116"/>
      <c r="X266" s="116"/>
    </row>
    <row r="267" s="51" customFormat="1" ht="20.1" hidden="1" customHeight="1" spans="1:24">
      <c r="A267" s="95"/>
      <c r="B267" s="96" t="s">
        <v>508</v>
      </c>
      <c r="C267" s="95" t="s">
        <v>55</v>
      </c>
      <c r="D267" s="98">
        <v>4</v>
      </c>
      <c r="E267" s="98"/>
      <c r="F267" s="98">
        <v>4</v>
      </c>
      <c r="G267" s="100" t="s">
        <v>514</v>
      </c>
      <c r="H267" s="137" t="s">
        <v>56</v>
      </c>
      <c r="I267" s="95"/>
      <c r="J267" s="100"/>
      <c r="K267" s="100"/>
      <c r="L267" s="100"/>
      <c r="M267" s="116"/>
      <c r="N267" s="116"/>
      <c r="O267" s="100"/>
      <c r="P267" s="116"/>
      <c r="Q267" s="116"/>
      <c r="R267" s="116"/>
      <c r="S267" s="116"/>
      <c r="T267" s="116"/>
      <c r="U267" s="116"/>
      <c r="V267" s="116"/>
      <c r="W267" s="116"/>
      <c r="X267" s="116"/>
    </row>
    <row r="268" s="51" customFormat="1" ht="20.1" hidden="1" customHeight="1" spans="1:24">
      <c r="A268" s="95"/>
      <c r="B268" s="96" t="s">
        <v>508</v>
      </c>
      <c r="C268" s="95" t="s">
        <v>55</v>
      </c>
      <c r="D268" s="98">
        <v>16</v>
      </c>
      <c r="E268" s="98"/>
      <c r="F268" s="98">
        <v>16</v>
      </c>
      <c r="G268" s="100" t="s">
        <v>515</v>
      </c>
      <c r="H268" s="137" t="s">
        <v>82</v>
      </c>
      <c r="I268" s="95"/>
      <c r="J268" s="100"/>
      <c r="K268" s="100"/>
      <c r="L268" s="100"/>
      <c r="M268" s="116"/>
      <c r="N268" s="116"/>
      <c r="O268" s="100"/>
      <c r="P268" s="116"/>
      <c r="Q268" s="116"/>
      <c r="R268" s="116"/>
      <c r="S268" s="116"/>
      <c r="T268" s="116"/>
      <c r="U268" s="116"/>
      <c r="V268" s="116"/>
      <c r="W268" s="116"/>
      <c r="X268" s="116"/>
    </row>
    <row r="269" s="51" customFormat="1" ht="20.1" hidden="1" customHeight="1" spans="1:24">
      <c r="A269" s="95"/>
      <c r="B269" s="96" t="s">
        <v>508</v>
      </c>
      <c r="C269" s="95" t="s">
        <v>55</v>
      </c>
      <c r="D269" s="98">
        <v>4</v>
      </c>
      <c r="E269" s="98"/>
      <c r="F269" s="98">
        <v>4</v>
      </c>
      <c r="G269" s="100" t="s">
        <v>516</v>
      </c>
      <c r="H269" s="137" t="s">
        <v>297</v>
      </c>
      <c r="I269" s="95"/>
      <c r="J269" s="100"/>
      <c r="K269" s="100"/>
      <c r="L269" s="100"/>
      <c r="M269" s="116"/>
      <c r="N269" s="116"/>
      <c r="O269" s="100"/>
      <c r="P269" s="116"/>
      <c r="Q269" s="116"/>
      <c r="R269" s="116"/>
      <c r="S269" s="116"/>
      <c r="T269" s="116"/>
      <c r="U269" s="116"/>
      <c r="V269" s="116"/>
      <c r="W269" s="116"/>
      <c r="X269" s="116"/>
    </row>
    <row r="270" s="51" customFormat="1" ht="20.1" hidden="1" customHeight="1" spans="1:24">
      <c r="A270" s="95"/>
      <c r="B270" s="96" t="s">
        <v>508</v>
      </c>
      <c r="C270" s="95" t="s">
        <v>55</v>
      </c>
      <c r="D270" s="98">
        <v>4</v>
      </c>
      <c r="E270" s="98"/>
      <c r="F270" s="98">
        <v>4</v>
      </c>
      <c r="G270" s="100" t="s">
        <v>503</v>
      </c>
      <c r="H270" s="137" t="s">
        <v>111</v>
      </c>
      <c r="I270" s="95"/>
      <c r="J270" s="100"/>
      <c r="K270" s="100"/>
      <c r="L270" s="100"/>
      <c r="M270" s="116"/>
      <c r="N270" s="116"/>
      <c r="O270" s="100"/>
      <c r="P270" s="116"/>
      <c r="Q270" s="116"/>
      <c r="R270" s="116"/>
      <c r="S270" s="116"/>
      <c r="T270" s="116"/>
      <c r="U270" s="116"/>
      <c r="V270" s="116"/>
      <c r="W270" s="116"/>
      <c r="X270" s="116"/>
    </row>
    <row r="271" s="51" customFormat="1" ht="20.1" hidden="1" customHeight="1" spans="1:24">
      <c r="A271" s="95"/>
      <c r="B271" s="96" t="s">
        <v>508</v>
      </c>
      <c r="C271" s="95" t="s">
        <v>55</v>
      </c>
      <c r="D271" s="98">
        <v>2</v>
      </c>
      <c r="E271" s="98"/>
      <c r="F271" s="98">
        <v>2</v>
      </c>
      <c r="G271" s="100" t="s">
        <v>159</v>
      </c>
      <c r="H271" s="137" t="s">
        <v>117</v>
      </c>
      <c r="I271" s="95"/>
      <c r="J271" s="100"/>
      <c r="K271" s="100"/>
      <c r="L271" s="100"/>
      <c r="M271" s="116"/>
      <c r="N271" s="116"/>
      <c r="O271" s="100"/>
      <c r="P271" s="113"/>
      <c r="Q271" s="113"/>
      <c r="R271" s="116"/>
      <c r="S271" s="116"/>
      <c r="T271" s="116"/>
      <c r="U271" s="116"/>
      <c r="V271" s="116"/>
      <c r="W271" s="116"/>
      <c r="X271" s="116"/>
    </row>
    <row r="272" ht="20.1" hidden="1" customHeight="1" spans="1:24">
      <c r="A272" s="89" t="s">
        <v>195</v>
      </c>
      <c r="B272" s="90" t="s">
        <v>517</v>
      </c>
      <c r="C272" s="85"/>
      <c r="D272" s="87"/>
      <c r="E272" s="87"/>
      <c r="F272" s="87"/>
      <c r="G272" s="94"/>
      <c r="H272" s="94"/>
      <c r="I272" s="85"/>
      <c r="J272" s="94"/>
      <c r="K272" s="94"/>
      <c r="L272" s="94"/>
      <c r="M272" s="113"/>
      <c r="N272" s="113"/>
      <c r="O272" s="94"/>
      <c r="P272" s="113"/>
      <c r="Q272" s="113"/>
      <c r="R272" s="113"/>
      <c r="S272" s="113"/>
      <c r="T272" s="113"/>
      <c r="U272" s="113"/>
      <c r="V272" s="113"/>
      <c r="W272" s="113"/>
      <c r="X272" s="113"/>
    </row>
    <row r="273" ht="20.1" hidden="1" customHeight="1" spans="1:24">
      <c r="A273" s="85">
        <v>147</v>
      </c>
      <c r="B273" s="86" t="s">
        <v>517</v>
      </c>
      <c r="C273" s="85" t="s">
        <v>338</v>
      </c>
      <c r="D273" s="87">
        <f>+SUM(D274:D276)</f>
        <v>27</v>
      </c>
      <c r="E273" s="87"/>
      <c r="F273" s="87">
        <f>+SUM(F274:F276)</f>
        <v>27</v>
      </c>
      <c r="G273" s="100" t="s">
        <v>518</v>
      </c>
      <c r="H273" s="94" t="s">
        <v>519</v>
      </c>
      <c r="I273" s="85"/>
      <c r="J273" s="94"/>
      <c r="K273" s="112" t="s">
        <v>176</v>
      </c>
      <c r="L273" s="94" t="s">
        <v>58</v>
      </c>
      <c r="M273" s="113"/>
      <c r="N273" s="113"/>
      <c r="O273" s="94"/>
      <c r="P273" s="116"/>
      <c r="Q273" s="116"/>
      <c r="R273" s="113"/>
      <c r="S273" s="113"/>
      <c r="T273" s="113"/>
      <c r="U273" s="113"/>
      <c r="V273" s="113"/>
      <c r="W273" s="113"/>
      <c r="X273" s="113"/>
    </row>
    <row r="274" s="51" customFormat="1" ht="20.1" hidden="1" customHeight="1" spans="1:24">
      <c r="A274" s="95"/>
      <c r="B274" s="96" t="s">
        <v>520</v>
      </c>
      <c r="C274" s="95" t="s">
        <v>338</v>
      </c>
      <c r="D274" s="98">
        <v>20</v>
      </c>
      <c r="E274" s="98"/>
      <c r="F274" s="98">
        <v>20</v>
      </c>
      <c r="G274" s="100" t="s">
        <v>521</v>
      </c>
      <c r="H274" s="137" t="s">
        <v>297</v>
      </c>
      <c r="I274" s="95"/>
      <c r="J274" s="100"/>
      <c r="K274" s="100"/>
      <c r="L274" s="100"/>
      <c r="M274" s="116"/>
      <c r="N274" s="116"/>
      <c r="O274" s="100"/>
      <c r="P274" s="116"/>
      <c r="Q274" s="116"/>
      <c r="R274" s="116"/>
      <c r="S274" s="116"/>
      <c r="T274" s="116"/>
      <c r="U274" s="116"/>
      <c r="V274" s="116"/>
      <c r="W274" s="116"/>
      <c r="X274" s="116"/>
    </row>
    <row r="275" s="51" customFormat="1" ht="20.1" hidden="1" customHeight="1" spans="1:24">
      <c r="A275" s="95"/>
      <c r="B275" s="96" t="s">
        <v>517</v>
      </c>
      <c r="C275" s="95" t="s">
        <v>338</v>
      </c>
      <c r="D275" s="98">
        <v>5</v>
      </c>
      <c r="E275" s="98"/>
      <c r="F275" s="98">
        <v>5</v>
      </c>
      <c r="G275" s="100" t="s">
        <v>159</v>
      </c>
      <c r="H275" s="137" t="s">
        <v>117</v>
      </c>
      <c r="I275" s="95"/>
      <c r="J275" s="100"/>
      <c r="K275" s="100"/>
      <c r="L275" s="100"/>
      <c r="M275" s="116"/>
      <c r="N275" s="116"/>
      <c r="O275" s="100"/>
      <c r="P275" s="116"/>
      <c r="Q275" s="116"/>
      <c r="R275" s="116"/>
      <c r="S275" s="116"/>
      <c r="T275" s="116"/>
      <c r="U275" s="116"/>
      <c r="V275" s="116"/>
      <c r="W275" s="116"/>
      <c r="X275" s="116"/>
    </row>
    <row r="276" s="51" customFormat="1" ht="20.1" hidden="1" customHeight="1" spans="1:24">
      <c r="A276" s="95"/>
      <c r="B276" s="96" t="s">
        <v>517</v>
      </c>
      <c r="C276" s="95" t="s">
        <v>338</v>
      </c>
      <c r="D276" s="98">
        <v>2</v>
      </c>
      <c r="E276" s="98"/>
      <c r="F276" s="98">
        <v>2</v>
      </c>
      <c r="G276" s="100" t="s">
        <v>522</v>
      </c>
      <c r="H276" s="137" t="s">
        <v>82</v>
      </c>
      <c r="I276" s="95"/>
      <c r="J276" s="100"/>
      <c r="K276" s="100"/>
      <c r="L276" s="100"/>
      <c r="M276" s="116"/>
      <c r="N276" s="116"/>
      <c r="O276" s="100"/>
      <c r="P276" s="116"/>
      <c r="Q276" s="116"/>
      <c r="R276" s="116"/>
      <c r="S276" s="116"/>
      <c r="T276" s="116"/>
      <c r="U276" s="116"/>
      <c r="V276" s="116"/>
      <c r="W276" s="116"/>
      <c r="X276" s="116"/>
    </row>
    <row r="277" s="51" customFormat="1" ht="20.1" customHeight="1" spans="1:24">
      <c r="A277" s="89" t="s">
        <v>195</v>
      </c>
      <c r="B277" s="90" t="s">
        <v>484</v>
      </c>
      <c r="C277" s="95"/>
      <c r="D277" s="98"/>
      <c r="E277" s="98"/>
      <c r="F277" s="98"/>
      <c r="G277" s="100"/>
      <c r="H277" s="137"/>
      <c r="I277" s="95"/>
      <c r="J277" s="100"/>
      <c r="K277" s="100"/>
      <c r="L277" s="100"/>
      <c r="M277" s="116"/>
      <c r="N277" s="116"/>
      <c r="O277" s="100"/>
      <c r="P277" s="113"/>
      <c r="Q277" s="113"/>
      <c r="R277" s="116"/>
      <c r="S277" s="116"/>
      <c r="T277" s="116"/>
      <c r="U277" s="116"/>
      <c r="V277" s="116"/>
      <c r="W277" s="116"/>
      <c r="X277" s="116"/>
    </row>
    <row r="278" ht="25.05" customHeight="1" spans="1:24">
      <c r="A278" s="85">
        <v>148</v>
      </c>
      <c r="B278" s="86" t="s">
        <v>484</v>
      </c>
      <c r="C278" s="85" t="s">
        <v>486</v>
      </c>
      <c r="D278" s="87">
        <f>+SUM(D279:D286)</f>
        <v>40</v>
      </c>
      <c r="E278" s="87"/>
      <c r="F278" s="87">
        <f>+SUM(F279:F286)</f>
        <v>40</v>
      </c>
      <c r="G278" s="100" t="s">
        <v>523</v>
      </c>
      <c r="H278" s="94" t="s">
        <v>355</v>
      </c>
      <c r="I278" s="85"/>
      <c r="J278" s="94"/>
      <c r="K278" s="112" t="s">
        <v>176</v>
      </c>
      <c r="L278" s="94" t="s">
        <v>58</v>
      </c>
      <c r="M278" s="113"/>
      <c r="N278" s="113"/>
      <c r="O278" s="94"/>
      <c r="P278" s="116"/>
      <c r="Q278" s="116"/>
      <c r="R278" s="113"/>
      <c r="S278" s="113"/>
      <c r="T278" s="113"/>
      <c r="U278" s="113"/>
      <c r="V278" s="113"/>
      <c r="W278" s="113"/>
      <c r="X278" s="113"/>
    </row>
    <row r="279" s="51" customFormat="1" ht="20.1" hidden="1" customHeight="1" spans="1:24">
      <c r="A279" s="95"/>
      <c r="B279" s="96" t="s">
        <v>484</v>
      </c>
      <c r="C279" s="95" t="s">
        <v>486</v>
      </c>
      <c r="D279" s="98">
        <v>5</v>
      </c>
      <c r="E279" s="98"/>
      <c r="F279" s="98">
        <v>5</v>
      </c>
      <c r="G279" s="100" t="s">
        <v>159</v>
      </c>
      <c r="H279" s="137" t="s">
        <v>117</v>
      </c>
      <c r="I279" s="95"/>
      <c r="J279" s="100"/>
      <c r="K279" s="100"/>
      <c r="L279" s="100"/>
      <c r="M279" s="116"/>
      <c r="N279" s="116"/>
      <c r="O279" s="100"/>
      <c r="P279" s="116"/>
      <c r="Q279" s="116"/>
      <c r="R279" s="116"/>
      <c r="S279" s="116"/>
      <c r="T279" s="116"/>
      <c r="U279" s="116"/>
      <c r="V279" s="116"/>
      <c r="W279" s="116"/>
      <c r="X279" s="116"/>
    </row>
    <row r="280" s="51" customFormat="1" ht="20.1" hidden="1" customHeight="1" spans="1:24">
      <c r="A280" s="95"/>
      <c r="B280" s="96" t="s">
        <v>484</v>
      </c>
      <c r="C280" s="95" t="s">
        <v>486</v>
      </c>
      <c r="D280" s="98">
        <v>4</v>
      </c>
      <c r="E280" s="98"/>
      <c r="F280" s="98">
        <v>4</v>
      </c>
      <c r="G280" s="100" t="s">
        <v>524</v>
      </c>
      <c r="H280" s="137" t="s">
        <v>73</v>
      </c>
      <c r="I280" s="95"/>
      <c r="J280" s="100"/>
      <c r="K280" s="100"/>
      <c r="L280" s="100"/>
      <c r="M280" s="116"/>
      <c r="N280" s="116"/>
      <c r="O280" s="100"/>
      <c r="P280" s="116"/>
      <c r="Q280" s="116"/>
      <c r="R280" s="116"/>
      <c r="S280" s="116"/>
      <c r="T280" s="116"/>
      <c r="U280" s="116"/>
      <c r="V280" s="116"/>
      <c r="W280" s="116"/>
      <c r="X280" s="116"/>
    </row>
    <row r="281" s="51" customFormat="1" ht="20.1" customHeight="1" spans="1:24">
      <c r="A281" s="95"/>
      <c r="B281" s="96" t="s">
        <v>484</v>
      </c>
      <c r="C281" s="95" t="s">
        <v>486</v>
      </c>
      <c r="D281" s="98">
        <v>3</v>
      </c>
      <c r="E281" s="98"/>
      <c r="F281" s="98">
        <v>3</v>
      </c>
      <c r="G281" s="100" t="s">
        <v>525</v>
      </c>
      <c r="H281" s="137" t="s">
        <v>70</v>
      </c>
      <c r="I281" s="95"/>
      <c r="J281" s="100"/>
      <c r="K281" s="100"/>
      <c r="L281" s="100"/>
      <c r="M281" s="116"/>
      <c r="N281" s="116"/>
      <c r="O281" s="100"/>
      <c r="P281" s="116"/>
      <c r="Q281" s="116"/>
      <c r="R281" s="116"/>
      <c r="S281" s="116"/>
      <c r="T281" s="116"/>
      <c r="U281" s="116"/>
      <c r="V281" s="116"/>
      <c r="W281" s="116"/>
      <c r="X281" s="116"/>
    </row>
    <row r="282" s="51" customFormat="1" ht="20.1" hidden="1" customHeight="1" spans="1:24">
      <c r="A282" s="95"/>
      <c r="B282" s="96" t="s">
        <v>484</v>
      </c>
      <c r="C282" s="95" t="s">
        <v>486</v>
      </c>
      <c r="D282" s="98">
        <v>3</v>
      </c>
      <c r="E282" s="98"/>
      <c r="F282" s="98">
        <v>3</v>
      </c>
      <c r="G282" s="100" t="s">
        <v>525</v>
      </c>
      <c r="H282" s="137" t="s">
        <v>168</v>
      </c>
      <c r="I282" s="95"/>
      <c r="J282" s="100"/>
      <c r="K282" s="100"/>
      <c r="L282" s="100"/>
      <c r="M282" s="116"/>
      <c r="N282" s="116"/>
      <c r="O282" s="100"/>
      <c r="P282" s="116"/>
      <c r="Q282" s="116"/>
      <c r="R282" s="116"/>
      <c r="S282" s="116"/>
      <c r="T282" s="116"/>
      <c r="U282" s="116"/>
      <c r="V282" s="116"/>
      <c r="W282" s="116"/>
      <c r="X282" s="116"/>
    </row>
    <row r="283" s="51" customFormat="1" ht="20.1" hidden="1" customHeight="1" spans="1:24">
      <c r="A283" s="95"/>
      <c r="B283" s="96" t="s">
        <v>484</v>
      </c>
      <c r="C283" s="95" t="s">
        <v>486</v>
      </c>
      <c r="D283" s="98">
        <v>5</v>
      </c>
      <c r="E283" s="98"/>
      <c r="F283" s="98">
        <v>5</v>
      </c>
      <c r="G283" s="100" t="s">
        <v>159</v>
      </c>
      <c r="H283" s="137" t="s">
        <v>111</v>
      </c>
      <c r="I283" s="95"/>
      <c r="J283" s="100"/>
      <c r="K283" s="100"/>
      <c r="L283" s="100"/>
      <c r="M283" s="116"/>
      <c r="N283" s="116"/>
      <c r="O283" s="100"/>
      <c r="P283" s="116"/>
      <c r="Q283" s="116"/>
      <c r="R283" s="116"/>
      <c r="S283" s="116"/>
      <c r="T283" s="116"/>
      <c r="U283" s="116"/>
      <c r="V283" s="116"/>
      <c r="W283" s="116"/>
      <c r="X283" s="116"/>
    </row>
    <row r="284" s="51" customFormat="1" ht="28.95" hidden="1" customHeight="1" spans="1:24">
      <c r="A284" s="95"/>
      <c r="B284" s="96" t="s">
        <v>484</v>
      </c>
      <c r="C284" s="95" t="s">
        <v>486</v>
      </c>
      <c r="D284" s="98">
        <v>4</v>
      </c>
      <c r="E284" s="98"/>
      <c r="F284" s="98">
        <v>4</v>
      </c>
      <c r="G284" s="100" t="s">
        <v>526</v>
      </c>
      <c r="H284" s="137" t="s">
        <v>105</v>
      </c>
      <c r="I284" s="95"/>
      <c r="J284" s="100"/>
      <c r="K284" s="100"/>
      <c r="L284" s="100"/>
      <c r="M284" s="116"/>
      <c r="N284" s="116"/>
      <c r="O284" s="100"/>
      <c r="P284" s="116"/>
      <c r="Q284" s="116"/>
      <c r="R284" s="116"/>
      <c r="S284" s="116"/>
      <c r="T284" s="116"/>
      <c r="U284" s="116"/>
      <c r="V284" s="116"/>
      <c r="W284" s="116"/>
      <c r="X284" s="116"/>
    </row>
    <row r="285" s="51" customFormat="1" ht="20.1" hidden="1" customHeight="1" spans="1:24">
      <c r="A285" s="95"/>
      <c r="B285" s="96" t="s">
        <v>484</v>
      </c>
      <c r="C285" s="95" t="s">
        <v>486</v>
      </c>
      <c r="D285" s="98">
        <v>10</v>
      </c>
      <c r="E285" s="98"/>
      <c r="F285" s="98">
        <v>10</v>
      </c>
      <c r="G285" s="100" t="s">
        <v>527</v>
      </c>
      <c r="H285" s="137" t="s">
        <v>82</v>
      </c>
      <c r="I285" s="95"/>
      <c r="J285" s="100"/>
      <c r="K285" s="100"/>
      <c r="L285" s="100"/>
      <c r="M285" s="116"/>
      <c r="N285" s="116"/>
      <c r="O285" s="100"/>
      <c r="P285" s="116"/>
      <c r="Q285" s="116"/>
      <c r="R285" s="116"/>
      <c r="S285" s="116"/>
      <c r="T285" s="116"/>
      <c r="U285" s="116"/>
      <c r="V285" s="116"/>
      <c r="W285" s="116"/>
      <c r="X285" s="116"/>
    </row>
    <row r="286" s="51" customFormat="1" ht="20.1" hidden="1" customHeight="1" spans="1:24">
      <c r="A286" s="95"/>
      <c r="B286" s="96" t="s">
        <v>484</v>
      </c>
      <c r="C286" s="95" t="s">
        <v>486</v>
      </c>
      <c r="D286" s="98">
        <v>6</v>
      </c>
      <c r="E286" s="98"/>
      <c r="F286" s="98">
        <v>6</v>
      </c>
      <c r="G286" s="100" t="s">
        <v>528</v>
      </c>
      <c r="H286" s="137" t="s">
        <v>297</v>
      </c>
      <c r="I286" s="95"/>
      <c r="J286" s="100"/>
      <c r="K286" s="100"/>
      <c r="L286" s="100"/>
      <c r="M286" s="116"/>
      <c r="N286" s="116"/>
      <c r="O286" s="100"/>
      <c r="P286" s="113"/>
      <c r="Q286" s="113"/>
      <c r="R286" s="116"/>
      <c r="S286" s="116"/>
      <c r="T286" s="116"/>
      <c r="U286" s="116"/>
      <c r="V286" s="116"/>
      <c r="W286" s="116"/>
      <c r="X286" s="116"/>
    </row>
    <row r="287" ht="18.9" customHeight="1" spans="1:24">
      <c r="A287" s="89" t="s">
        <v>529</v>
      </c>
      <c r="B287" s="90" t="s">
        <v>530</v>
      </c>
      <c r="C287" s="85"/>
      <c r="D287" s="101"/>
      <c r="E287" s="101"/>
      <c r="F287" s="101"/>
      <c r="G287" s="91"/>
      <c r="H287" s="92"/>
      <c r="I287" s="92"/>
      <c r="J287" s="91"/>
      <c r="K287" s="92"/>
      <c r="L287" s="91"/>
      <c r="M287" s="113"/>
      <c r="N287" s="113"/>
      <c r="O287" s="94"/>
      <c r="P287" s="113"/>
      <c r="Q287" s="113"/>
      <c r="R287" s="113"/>
      <c r="S287" s="113"/>
      <c r="T287" s="113"/>
      <c r="U287" s="113"/>
      <c r="V287" s="113"/>
      <c r="W287" s="113"/>
      <c r="X287" s="113"/>
    </row>
    <row r="288" ht="30" hidden="1" customHeight="1" spans="1:24">
      <c r="A288" s="85">
        <v>149</v>
      </c>
      <c r="B288" s="103" t="s">
        <v>531</v>
      </c>
      <c r="C288" s="85" t="s">
        <v>131</v>
      </c>
      <c r="D288" s="87">
        <f t="shared" ref="D288:D295" si="7">E288+F288</f>
        <v>2.1</v>
      </c>
      <c r="E288" s="87"/>
      <c r="F288" s="87">
        <v>2.1</v>
      </c>
      <c r="G288" s="94" t="s">
        <v>532</v>
      </c>
      <c r="H288" s="94" t="s">
        <v>73</v>
      </c>
      <c r="I288" s="94"/>
      <c r="J288" s="94"/>
      <c r="K288" s="112" t="s">
        <v>83</v>
      </c>
      <c r="L288" s="94" t="s">
        <v>112</v>
      </c>
      <c r="M288" s="113"/>
      <c r="N288" s="113"/>
      <c r="O288" s="94"/>
      <c r="P288" s="113"/>
      <c r="Q288" s="113"/>
      <c r="R288" s="113"/>
      <c r="S288" s="113"/>
      <c r="T288" s="113"/>
      <c r="U288" s="113"/>
      <c r="V288" s="113"/>
      <c r="W288" s="113"/>
      <c r="X288" s="113"/>
    </row>
    <row r="289" ht="30" hidden="1" customHeight="1" spans="1:24">
      <c r="A289" s="85">
        <v>150</v>
      </c>
      <c r="B289" s="103" t="s">
        <v>533</v>
      </c>
      <c r="C289" s="85" t="s">
        <v>131</v>
      </c>
      <c r="D289" s="124">
        <f t="shared" si="7"/>
        <v>0.03</v>
      </c>
      <c r="E289" s="124"/>
      <c r="F289" s="124">
        <v>0.03</v>
      </c>
      <c r="G289" s="94" t="s">
        <v>190</v>
      </c>
      <c r="H289" s="94" t="s">
        <v>105</v>
      </c>
      <c r="I289" s="94"/>
      <c r="J289" s="94"/>
      <c r="K289" s="112" t="s">
        <v>83</v>
      </c>
      <c r="L289" s="94" t="s">
        <v>112</v>
      </c>
      <c r="M289" s="113"/>
      <c r="N289" s="113"/>
      <c r="O289" s="94"/>
      <c r="P289" s="113"/>
      <c r="Q289" s="113"/>
      <c r="R289" s="113"/>
      <c r="S289" s="113"/>
      <c r="T289" s="113"/>
      <c r="U289" s="113"/>
      <c r="V289" s="113"/>
      <c r="W289" s="113"/>
      <c r="X289" s="113"/>
    </row>
    <row r="290" ht="30" hidden="1" customHeight="1" spans="1:24">
      <c r="A290" s="85">
        <v>151</v>
      </c>
      <c r="B290" s="103" t="s">
        <v>533</v>
      </c>
      <c r="C290" s="85" t="s">
        <v>131</v>
      </c>
      <c r="D290" s="124">
        <f t="shared" si="7"/>
        <v>0.02</v>
      </c>
      <c r="E290" s="124"/>
      <c r="F290" s="124">
        <v>0.02</v>
      </c>
      <c r="G290" s="94" t="s">
        <v>190</v>
      </c>
      <c r="H290" s="94" t="s">
        <v>105</v>
      </c>
      <c r="I290" s="94"/>
      <c r="J290" s="94"/>
      <c r="K290" s="112" t="s">
        <v>83</v>
      </c>
      <c r="L290" s="94" t="s">
        <v>112</v>
      </c>
      <c r="M290" s="113"/>
      <c r="N290" s="113"/>
      <c r="O290" s="94"/>
      <c r="P290" s="113"/>
      <c r="Q290" s="113"/>
      <c r="R290" s="113"/>
      <c r="S290" s="113"/>
      <c r="T290" s="113"/>
      <c r="U290" s="113"/>
      <c r="V290" s="113"/>
      <c r="W290" s="113"/>
      <c r="X290" s="113"/>
    </row>
    <row r="291" ht="30" hidden="1" customHeight="1" spans="1:24">
      <c r="A291" s="85">
        <v>152</v>
      </c>
      <c r="B291" s="103" t="s">
        <v>534</v>
      </c>
      <c r="C291" s="85" t="s">
        <v>131</v>
      </c>
      <c r="D291" s="124">
        <f t="shared" si="7"/>
        <v>0.01</v>
      </c>
      <c r="E291" s="124"/>
      <c r="F291" s="124">
        <v>0.01</v>
      </c>
      <c r="G291" s="94" t="s">
        <v>190</v>
      </c>
      <c r="H291" s="88" t="s">
        <v>56</v>
      </c>
      <c r="I291" s="94"/>
      <c r="J291" s="94"/>
      <c r="K291" s="112" t="s">
        <v>83</v>
      </c>
      <c r="L291" s="94" t="s">
        <v>112</v>
      </c>
      <c r="M291" s="113"/>
      <c r="N291" s="113"/>
      <c r="O291" s="94"/>
      <c r="P291" s="113"/>
      <c r="Q291" s="113"/>
      <c r="R291" s="113"/>
      <c r="S291" s="113"/>
      <c r="T291" s="113"/>
      <c r="U291" s="113"/>
      <c r="V291" s="113"/>
      <c r="W291" s="113"/>
      <c r="X291" s="113"/>
    </row>
    <row r="292" ht="30" hidden="1" customHeight="1" spans="1:24">
      <c r="A292" s="85">
        <v>153</v>
      </c>
      <c r="B292" s="103" t="s">
        <v>535</v>
      </c>
      <c r="C292" s="85" t="s">
        <v>89</v>
      </c>
      <c r="D292" s="124">
        <f t="shared" si="7"/>
        <v>0.52</v>
      </c>
      <c r="E292" s="124"/>
      <c r="F292" s="124">
        <v>0.52</v>
      </c>
      <c r="G292" s="94" t="s">
        <v>190</v>
      </c>
      <c r="H292" s="94" t="s">
        <v>79</v>
      </c>
      <c r="I292" s="94"/>
      <c r="J292" s="94"/>
      <c r="K292" s="112" t="s">
        <v>83</v>
      </c>
      <c r="L292" s="94" t="s">
        <v>112</v>
      </c>
      <c r="M292" s="113"/>
      <c r="N292" s="113"/>
      <c r="O292" s="94"/>
      <c r="P292" s="113"/>
      <c r="Q292" s="113"/>
      <c r="R292" s="113"/>
      <c r="S292" s="113"/>
      <c r="T292" s="113"/>
      <c r="U292" s="113"/>
      <c r="V292" s="113"/>
      <c r="W292" s="113"/>
      <c r="X292" s="113"/>
    </row>
    <row r="293" ht="30" hidden="1" customHeight="1" spans="1:24">
      <c r="A293" s="85">
        <v>154</v>
      </c>
      <c r="B293" s="103" t="s">
        <v>536</v>
      </c>
      <c r="C293" s="85" t="s">
        <v>89</v>
      </c>
      <c r="D293" s="124">
        <f t="shared" si="7"/>
        <v>0.04</v>
      </c>
      <c r="E293" s="124"/>
      <c r="F293" s="124">
        <v>0.04</v>
      </c>
      <c r="G293" s="94" t="s">
        <v>270</v>
      </c>
      <c r="H293" s="88" t="s">
        <v>111</v>
      </c>
      <c r="I293" s="94"/>
      <c r="J293" s="94"/>
      <c r="K293" s="112" t="s">
        <v>83</v>
      </c>
      <c r="L293" s="94" t="s">
        <v>112</v>
      </c>
      <c r="M293" s="113"/>
      <c r="N293" s="113"/>
      <c r="O293" s="94"/>
      <c r="P293" s="113"/>
      <c r="Q293" s="113"/>
      <c r="R293" s="113"/>
      <c r="S293" s="113"/>
      <c r="T293" s="113"/>
      <c r="U293" s="113"/>
      <c r="V293" s="113"/>
      <c r="W293" s="113"/>
      <c r="X293" s="113"/>
    </row>
    <row r="294" ht="30" hidden="1" customHeight="1" spans="1:24">
      <c r="A294" s="85">
        <v>155</v>
      </c>
      <c r="B294" s="86" t="s">
        <v>537</v>
      </c>
      <c r="C294" s="85" t="s">
        <v>131</v>
      </c>
      <c r="D294" s="87">
        <f t="shared" si="7"/>
        <v>0.09</v>
      </c>
      <c r="E294" s="87"/>
      <c r="F294" s="87">
        <v>0.09</v>
      </c>
      <c r="G294" s="88" t="s">
        <v>538</v>
      </c>
      <c r="H294" s="88" t="s">
        <v>56</v>
      </c>
      <c r="I294" s="85" t="s">
        <v>539</v>
      </c>
      <c r="J294" s="94" t="s">
        <v>540</v>
      </c>
      <c r="K294" s="112" t="s">
        <v>83</v>
      </c>
      <c r="L294" s="94" t="s">
        <v>112</v>
      </c>
      <c r="M294" s="113"/>
      <c r="N294" s="113"/>
      <c r="O294" s="94"/>
      <c r="P294" s="113"/>
      <c r="Q294" s="113"/>
      <c r="R294" s="113"/>
      <c r="S294" s="113"/>
      <c r="T294" s="113"/>
      <c r="U294" s="113"/>
      <c r="V294" s="113"/>
      <c r="W294" s="113"/>
      <c r="X294" s="113"/>
    </row>
    <row r="295" ht="30" hidden="1" customHeight="1" spans="1:24">
      <c r="A295" s="85">
        <v>156</v>
      </c>
      <c r="B295" s="103" t="s">
        <v>541</v>
      </c>
      <c r="C295" s="85" t="s">
        <v>131</v>
      </c>
      <c r="D295" s="87">
        <f t="shared" si="7"/>
        <v>0.2</v>
      </c>
      <c r="E295" s="124"/>
      <c r="F295" s="87">
        <v>0.2</v>
      </c>
      <c r="G295" s="94" t="s">
        <v>159</v>
      </c>
      <c r="H295" s="88" t="s">
        <v>56</v>
      </c>
      <c r="I295" s="94"/>
      <c r="J295" s="114"/>
      <c r="K295" s="112" t="s">
        <v>83</v>
      </c>
      <c r="L295" s="94" t="s">
        <v>112</v>
      </c>
      <c r="M295" s="113"/>
      <c r="N295" s="113"/>
      <c r="O295" s="94"/>
      <c r="P295" s="113"/>
      <c r="Q295" s="113"/>
      <c r="R295" s="113"/>
      <c r="S295" s="113"/>
      <c r="T295" s="113"/>
      <c r="U295" s="113"/>
      <c r="V295" s="113"/>
      <c r="W295" s="113"/>
      <c r="X295" s="113"/>
    </row>
    <row r="296" ht="25.05" customHeight="1" spans="1:24">
      <c r="A296" s="85">
        <v>157</v>
      </c>
      <c r="B296" s="103" t="s">
        <v>542</v>
      </c>
      <c r="C296" s="85" t="s">
        <v>131</v>
      </c>
      <c r="D296" s="87">
        <v>0.58</v>
      </c>
      <c r="E296" s="124"/>
      <c r="F296" s="87">
        <v>0.58</v>
      </c>
      <c r="G296" s="94" t="s">
        <v>159</v>
      </c>
      <c r="H296" s="88" t="s">
        <v>70</v>
      </c>
      <c r="I296" s="94">
        <v>28</v>
      </c>
      <c r="J296" s="94" t="s">
        <v>543</v>
      </c>
      <c r="K296" s="112" t="s">
        <v>211</v>
      </c>
      <c r="L296" s="94" t="s">
        <v>66</v>
      </c>
      <c r="M296" s="113"/>
      <c r="N296" s="113"/>
      <c r="O296" s="94"/>
      <c r="P296" s="113"/>
      <c r="Q296" s="113"/>
      <c r="R296" s="113"/>
      <c r="S296" s="113"/>
      <c r="T296" s="113"/>
      <c r="U296" s="113"/>
      <c r="V296" s="113"/>
      <c r="W296" s="113"/>
      <c r="X296" s="113"/>
    </row>
    <row r="297" ht="30" hidden="1" customHeight="1" spans="1:24">
      <c r="A297" s="85">
        <v>158</v>
      </c>
      <c r="B297" s="103" t="s">
        <v>544</v>
      </c>
      <c r="C297" s="85" t="s">
        <v>131</v>
      </c>
      <c r="D297" s="139">
        <v>0.0036</v>
      </c>
      <c r="E297" s="124"/>
      <c r="F297" s="139">
        <v>0.0036</v>
      </c>
      <c r="G297" s="94" t="s">
        <v>261</v>
      </c>
      <c r="H297" s="88" t="s">
        <v>56</v>
      </c>
      <c r="I297" s="94"/>
      <c r="J297" s="94"/>
      <c r="K297" s="112" t="s">
        <v>545</v>
      </c>
      <c r="L297" s="94" t="s">
        <v>66</v>
      </c>
      <c r="M297" s="113"/>
      <c r="N297" s="113"/>
      <c r="O297" s="94"/>
      <c r="P297" s="113"/>
      <c r="Q297" s="113"/>
      <c r="R297" s="113"/>
      <c r="S297" s="113"/>
      <c r="T297" s="113"/>
      <c r="U297" s="113"/>
      <c r="V297" s="113"/>
      <c r="W297" s="113"/>
      <c r="X297" s="113"/>
    </row>
    <row r="298" ht="18.9" hidden="1" customHeight="1" spans="1:24">
      <c r="A298" s="85">
        <v>159</v>
      </c>
      <c r="B298" s="103" t="s">
        <v>546</v>
      </c>
      <c r="C298" s="85" t="s">
        <v>131</v>
      </c>
      <c r="D298" s="87">
        <v>0.01</v>
      </c>
      <c r="E298" s="124"/>
      <c r="F298" s="87">
        <v>0.01</v>
      </c>
      <c r="G298" s="94" t="s">
        <v>270</v>
      </c>
      <c r="H298" s="88" t="s">
        <v>56</v>
      </c>
      <c r="I298" s="94">
        <v>26</v>
      </c>
      <c r="J298" s="94">
        <v>176</v>
      </c>
      <c r="K298" s="112" t="s">
        <v>211</v>
      </c>
      <c r="L298" s="94" t="s">
        <v>66</v>
      </c>
      <c r="M298" s="113"/>
      <c r="N298" s="113"/>
      <c r="O298" s="94"/>
      <c r="P298" s="113"/>
      <c r="Q298" s="113"/>
      <c r="R298" s="113"/>
      <c r="S298" s="113"/>
      <c r="T298" s="113"/>
      <c r="U298" s="113"/>
      <c r="V298" s="113"/>
      <c r="W298" s="113"/>
      <c r="X298" s="113"/>
    </row>
    <row r="299" ht="18.9" hidden="1" customHeight="1" spans="1:24">
      <c r="A299" s="85">
        <v>160</v>
      </c>
      <c r="B299" s="103" t="s">
        <v>547</v>
      </c>
      <c r="C299" s="85" t="s">
        <v>89</v>
      </c>
      <c r="D299" s="87">
        <v>0.02</v>
      </c>
      <c r="E299" s="124"/>
      <c r="F299" s="87">
        <v>0.02</v>
      </c>
      <c r="G299" s="94" t="s">
        <v>55</v>
      </c>
      <c r="H299" s="88" t="s">
        <v>297</v>
      </c>
      <c r="I299" s="94">
        <v>33</v>
      </c>
      <c r="J299" s="94" t="s">
        <v>548</v>
      </c>
      <c r="K299" s="112" t="s">
        <v>211</v>
      </c>
      <c r="L299" s="94" t="s">
        <v>66</v>
      </c>
      <c r="M299" s="113"/>
      <c r="N299" s="113"/>
      <c r="O299" s="94"/>
      <c r="P299" s="113"/>
      <c r="Q299" s="113"/>
      <c r="R299" s="113"/>
      <c r="S299" s="113"/>
      <c r="T299" s="113"/>
      <c r="U299" s="113"/>
      <c r="V299" s="113"/>
      <c r="W299" s="113"/>
      <c r="X299" s="113"/>
    </row>
    <row r="300" ht="18.9" hidden="1" customHeight="1" spans="1:24">
      <c r="A300" s="85">
        <v>161</v>
      </c>
      <c r="B300" s="86" t="s">
        <v>549</v>
      </c>
      <c r="C300" s="85" t="s">
        <v>131</v>
      </c>
      <c r="D300" s="87">
        <v>0.019</v>
      </c>
      <c r="E300" s="87"/>
      <c r="F300" s="87">
        <v>0.019</v>
      </c>
      <c r="G300" s="104" t="s">
        <v>550</v>
      </c>
      <c r="H300" s="104" t="s">
        <v>56</v>
      </c>
      <c r="I300" s="94"/>
      <c r="J300" s="94"/>
      <c r="K300" s="112" t="s">
        <v>176</v>
      </c>
      <c r="L300" s="94" t="s">
        <v>58</v>
      </c>
      <c r="M300" s="113"/>
      <c r="N300" s="113"/>
      <c r="O300" s="94"/>
      <c r="P300" s="113"/>
      <c r="Q300" s="113"/>
      <c r="R300" s="113"/>
      <c r="S300" s="113"/>
      <c r="T300" s="113"/>
      <c r="U300" s="113"/>
      <c r="V300" s="113"/>
      <c r="W300" s="113"/>
      <c r="X300" s="113"/>
    </row>
    <row r="301" ht="25.05" customHeight="1" spans="1:24">
      <c r="A301" s="140">
        <v>162</v>
      </c>
      <c r="B301" s="141" t="s">
        <v>551</v>
      </c>
      <c r="C301" s="140" t="s">
        <v>131</v>
      </c>
      <c r="D301" s="87">
        <v>0.58496</v>
      </c>
      <c r="E301" s="87"/>
      <c r="F301" s="142">
        <v>0.58496</v>
      </c>
      <c r="G301" s="162" t="s">
        <v>203</v>
      </c>
      <c r="H301" s="162" t="s">
        <v>70</v>
      </c>
      <c r="I301" s="143">
        <v>28</v>
      </c>
      <c r="J301" s="143" t="s">
        <v>552</v>
      </c>
      <c r="K301" s="112" t="s">
        <v>176</v>
      </c>
      <c r="L301" s="94"/>
      <c r="M301" s="113"/>
      <c r="N301" s="113"/>
      <c r="O301" s="94"/>
      <c r="P301" s="113"/>
      <c r="Q301" s="146"/>
      <c r="R301" s="146"/>
      <c r="S301" s="146"/>
      <c r="T301" s="146"/>
      <c r="U301" s="146"/>
      <c r="V301" s="146"/>
      <c r="W301" s="146"/>
      <c r="X301" s="146"/>
    </row>
    <row r="302" ht="18.45" hidden="1" customHeight="1" spans="1:24">
      <c r="A302" s="157">
        <v>163</v>
      </c>
      <c r="B302" s="158" t="s">
        <v>553</v>
      </c>
      <c r="C302" s="157" t="s">
        <v>131</v>
      </c>
      <c r="D302" s="87">
        <v>0.04</v>
      </c>
      <c r="E302" s="87"/>
      <c r="F302" s="159">
        <v>0.04</v>
      </c>
      <c r="G302" s="163" t="s">
        <v>87</v>
      </c>
      <c r="H302" s="163" t="s">
        <v>73</v>
      </c>
      <c r="I302" s="160">
        <v>19</v>
      </c>
      <c r="J302" s="160" t="s">
        <v>554</v>
      </c>
      <c r="K302" s="112" t="s">
        <v>176</v>
      </c>
      <c r="L302" s="94"/>
      <c r="M302" s="113"/>
      <c r="N302" s="113"/>
      <c r="O302" s="94"/>
      <c r="P302" s="113"/>
      <c r="Q302" s="161"/>
      <c r="R302" s="161"/>
      <c r="S302" s="161"/>
      <c r="T302" s="161"/>
      <c r="U302" s="161"/>
      <c r="V302" s="161"/>
      <c r="W302" s="161"/>
      <c r="X302" s="161"/>
    </row>
    <row r="303" ht="18.45" hidden="1" customHeight="1" spans="1:24">
      <c r="A303" s="85">
        <v>164</v>
      </c>
      <c r="B303" s="86" t="s">
        <v>555</v>
      </c>
      <c r="C303" s="85" t="s">
        <v>89</v>
      </c>
      <c r="D303" s="87">
        <v>0.1</v>
      </c>
      <c r="E303" s="87"/>
      <c r="F303" s="87">
        <v>0.1</v>
      </c>
      <c r="G303" s="104" t="s">
        <v>265</v>
      </c>
      <c r="H303" s="104" t="s">
        <v>297</v>
      </c>
      <c r="I303" s="94">
        <v>37</v>
      </c>
      <c r="J303" s="94">
        <v>15</v>
      </c>
      <c r="K303" s="112" t="s">
        <v>176</v>
      </c>
      <c r="L303" s="94"/>
      <c r="M303" s="113"/>
      <c r="N303" s="113"/>
      <c r="O303" s="94"/>
      <c r="P303" s="113"/>
      <c r="Q303" s="113"/>
      <c r="R303" s="113"/>
      <c r="S303" s="113"/>
      <c r="T303" s="113"/>
      <c r="U303" s="113"/>
      <c r="V303" s="113"/>
      <c r="W303" s="113"/>
      <c r="X303" s="113"/>
    </row>
    <row r="304" ht="18.45" hidden="1" customHeight="1" spans="1:24">
      <c r="A304" s="85">
        <v>165</v>
      </c>
      <c r="B304" s="86" t="s">
        <v>556</v>
      </c>
      <c r="C304" s="85" t="s">
        <v>89</v>
      </c>
      <c r="D304" s="87">
        <v>0.012</v>
      </c>
      <c r="E304" s="87"/>
      <c r="F304" s="87">
        <v>0.012</v>
      </c>
      <c r="G304" s="104" t="s">
        <v>203</v>
      </c>
      <c r="H304" s="104" t="s">
        <v>111</v>
      </c>
      <c r="I304" s="94">
        <v>23</v>
      </c>
      <c r="J304" s="94">
        <v>78</v>
      </c>
      <c r="K304" s="112" t="s">
        <v>176</v>
      </c>
      <c r="L304" s="94"/>
      <c r="M304" s="113"/>
      <c r="N304" s="113"/>
      <c r="O304" s="94"/>
      <c r="P304" s="113"/>
      <c r="Q304" s="113"/>
      <c r="R304" s="113"/>
      <c r="S304" s="113"/>
      <c r="T304" s="113"/>
      <c r="U304" s="113"/>
      <c r="V304" s="113"/>
      <c r="W304" s="113"/>
      <c r="X304" s="113"/>
    </row>
    <row r="305" ht="18.45" hidden="1" customHeight="1" spans="1:24">
      <c r="A305" s="89" t="s">
        <v>557</v>
      </c>
      <c r="B305" s="90" t="s">
        <v>558</v>
      </c>
      <c r="C305" s="85"/>
      <c r="D305" s="87"/>
      <c r="E305" s="87"/>
      <c r="F305" s="87"/>
      <c r="G305" s="94"/>
      <c r="H305" s="94"/>
      <c r="I305" s="85"/>
      <c r="J305" s="94"/>
      <c r="K305" s="112"/>
      <c r="L305" s="94"/>
      <c r="M305" s="113"/>
      <c r="N305" s="113"/>
      <c r="O305" s="94"/>
      <c r="P305" s="113"/>
      <c r="Q305" s="113"/>
      <c r="R305" s="113"/>
      <c r="S305" s="113"/>
      <c r="T305" s="113"/>
      <c r="U305" s="113"/>
      <c r="V305" s="113"/>
      <c r="W305" s="113"/>
      <c r="X305" s="113"/>
    </row>
    <row r="306" ht="18.45" hidden="1" customHeight="1" spans="1:24">
      <c r="A306" s="85">
        <v>166</v>
      </c>
      <c r="B306" s="86" t="s">
        <v>559</v>
      </c>
      <c r="C306" s="85" t="s">
        <v>265</v>
      </c>
      <c r="D306" s="87">
        <v>0.0997</v>
      </c>
      <c r="E306" s="87"/>
      <c r="F306" s="87">
        <v>0.0997</v>
      </c>
      <c r="G306" s="94" t="s">
        <v>265</v>
      </c>
      <c r="H306" s="94" t="s">
        <v>82</v>
      </c>
      <c r="I306" s="85">
        <v>53</v>
      </c>
      <c r="J306" s="94" t="s">
        <v>560</v>
      </c>
      <c r="K306" s="112" t="s">
        <v>211</v>
      </c>
      <c r="L306" s="94" t="s">
        <v>66</v>
      </c>
      <c r="M306" s="113"/>
      <c r="N306" s="113"/>
      <c r="O306" s="94"/>
      <c r="P306" s="113"/>
      <c r="Q306" s="113"/>
      <c r="R306" s="113"/>
      <c r="S306" s="113"/>
      <c r="T306" s="113"/>
      <c r="U306" s="113"/>
      <c r="V306" s="113"/>
      <c r="W306" s="113"/>
      <c r="X306" s="113"/>
    </row>
    <row r="307" ht="18.45" hidden="1" customHeight="1" spans="1:24">
      <c r="A307" s="85">
        <v>167</v>
      </c>
      <c r="B307" s="86" t="s">
        <v>561</v>
      </c>
      <c r="C307" s="85" t="s">
        <v>265</v>
      </c>
      <c r="D307" s="87">
        <v>0.361</v>
      </c>
      <c r="E307" s="87"/>
      <c r="F307" s="87">
        <v>0.361</v>
      </c>
      <c r="G307" s="94" t="s">
        <v>265</v>
      </c>
      <c r="H307" s="94" t="s">
        <v>82</v>
      </c>
      <c r="I307" s="85">
        <v>14</v>
      </c>
      <c r="J307" s="94">
        <v>30</v>
      </c>
      <c r="K307" s="112" t="s">
        <v>211</v>
      </c>
      <c r="L307" s="94" t="s">
        <v>66</v>
      </c>
      <c r="M307" s="113"/>
      <c r="N307" s="113"/>
      <c r="O307" s="94"/>
      <c r="P307" s="113"/>
      <c r="Q307" s="113"/>
      <c r="R307" s="113"/>
      <c r="S307" s="113"/>
      <c r="T307" s="113"/>
      <c r="U307" s="113"/>
      <c r="V307" s="113"/>
      <c r="W307" s="113"/>
      <c r="X307" s="113"/>
    </row>
    <row r="308" ht="18.45" hidden="1" customHeight="1" spans="1:24">
      <c r="A308" s="85">
        <v>168</v>
      </c>
      <c r="B308" s="86" t="s">
        <v>562</v>
      </c>
      <c r="C308" s="85" t="s">
        <v>265</v>
      </c>
      <c r="D308" s="87">
        <v>0.0339</v>
      </c>
      <c r="E308" s="87"/>
      <c r="F308" s="87">
        <v>0.0339</v>
      </c>
      <c r="G308" s="94" t="s">
        <v>265</v>
      </c>
      <c r="H308" s="94" t="s">
        <v>82</v>
      </c>
      <c r="I308" s="85">
        <v>39</v>
      </c>
      <c r="J308" s="94" t="s">
        <v>563</v>
      </c>
      <c r="K308" s="112" t="s">
        <v>211</v>
      </c>
      <c r="L308" s="94" t="s">
        <v>66</v>
      </c>
      <c r="M308" s="113"/>
      <c r="N308" s="113"/>
      <c r="O308" s="94"/>
      <c r="P308" s="113"/>
      <c r="Q308" s="113"/>
      <c r="R308" s="113"/>
      <c r="S308" s="113"/>
      <c r="T308" s="113"/>
      <c r="U308" s="113"/>
      <c r="V308" s="113"/>
      <c r="W308" s="113"/>
      <c r="X308" s="113"/>
    </row>
    <row r="309" ht="18.45" hidden="1" customHeight="1" spans="1:24">
      <c r="A309" s="85">
        <v>169</v>
      </c>
      <c r="B309" s="86" t="s">
        <v>564</v>
      </c>
      <c r="C309" s="85" t="s">
        <v>265</v>
      </c>
      <c r="D309" s="87">
        <v>0.1</v>
      </c>
      <c r="E309" s="87"/>
      <c r="F309" s="87">
        <v>0.1</v>
      </c>
      <c r="G309" s="94" t="s">
        <v>265</v>
      </c>
      <c r="H309" s="94" t="s">
        <v>82</v>
      </c>
      <c r="I309" s="85">
        <v>23</v>
      </c>
      <c r="J309" s="94" t="s">
        <v>565</v>
      </c>
      <c r="K309" s="112" t="s">
        <v>211</v>
      </c>
      <c r="L309" s="94" t="s">
        <v>66</v>
      </c>
      <c r="M309" s="113"/>
      <c r="N309" s="113"/>
      <c r="O309" s="94"/>
      <c r="P309" s="113"/>
      <c r="Q309" s="113"/>
      <c r="R309" s="113"/>
      <c r="S309" s="113"/>
      <c r="T309" s="113"/>
      <c r="U309" s="113"/>
      <c r="V309" s="113"/>
      <c r="W309" s="113"/>
      <c r="X309" s="113"/>
    </row>
    <row r="310" ht="18.45" hidden="1" customHeight="1" spans="1:24">
      <c r="A310" s="85">
        <v>170</v>
      </c>
      <c r="B310" s="86" t="s">
        <v>566</v>
      </c>
      <c r="C310" s="85" t="s">
        <v>265</v>
      </c>
      <c r="D310" s="87">
        <v>0.0899</v>
      </c>
      <c r="E310" s="87"/>
      <c r="F310" s="87">
        <v>0.0899</v>
      </c>
      <c r="G310" s="94" t="s">
        <v>265</v>
      </c>
      <c r="H310" s="94" t="s">
        <v>82</v>
      </c>
      <c r="I310" s="85">
        <v>74</v>
      </c>
      <c r="J310" s="94">
        <v>198</v>
      </c>
      <c r="K310" s="112" t="s">
        <v>211</v>
      </c>
      <c r="L310" s="94" t="s">
        <v>66</v>
      </c>
      <c r="M310" s="113"/>
      <c r="N310" s="113"/>
      <c r="O310" s="94"/>
      <c r="P310" s="113"/>
      <c r="Q310" s="113"/>
      <c r="R310" s="113"/>
      <c r="S310" s="113"/>
      <c r="T310" s="113"/>
      <c r="U310" s="113"/>
      <c r="V310" s="113"/>
      <c r="W310" s="113"/>
      <c r="X310" s="113"/>
    </row>
    <row r="311" ht="18.45" hidden="1" customHeight="1" spans="1:24">
      <c r="A311" s="85">
        <v>171</v>
      </c>
      <c r="B311" s="86" t="s">
        <v>567</v>
      </c>
      <c r="C311" s="85" t="s">
        <v>265</v>
      </c>
      <c r="D311" s="87">
        <v>0.05</v>
      </c>
      <c r="E311" s="87"/>
      <c r="F311" s="87">
        <v>0.05</v>
      </c>
      <c r="G311" s="94" t="s">
        <v>265</v>
      </c>
      <c r="H311" s="94" t="s">
        <v>82</v>
      </c>
      <c r="I311" s="85">
        <v>66</v>
      </c>
      <c r="J311" s="94" t="s">
        <v>568</v>
      </c>
      <c r="K311" s="112" t="s">
        <v>211</v>
      </c>
      <c r="L311" s="94" t="s">
        <v>66</v>
      </c>
      <c r="M311" s="113"/>
      <c r="N311" s="113"/>
      <c r="O311" s="94"/>
      <c r="P311" s="113"/>
      <c r="Q311" s="113"/>
      <c r="R311" s="113"/>
      <c r="S311" s="113"/>
      <c r="T311" s="113"/>
      <c r="U311" s="113"/>
      <c r="V311" s="113"/>
      <c r="W311" s="113"/>
      <c r="X311" s="113"/>
    </row>
    <row r="312" ht="18.45" hidden="1" customHeight="1" spans="1:24">
      <c r="A312" s="85">
        <v>172</v>
      </c>
      <c r="B312" s="86" t="s">
        <v>569</v>
      </c>
      <c r="C312" s="85" t="s">
        <v>265</v>
      </c>
      <c r="D312" s="87">
        <v>0.6418</v>
      </c>
      <c r="E312" s="87"/>
      <c r="F312" s="87">
        <v>0.6418</v>
      </c>
      <c r="G312" s="94" t="s">
        <v>265</v>
      </c>
      <c r="H312" s="94" t="s">
        <v>82</v>
      </c>
      <c r="I312" s="85">
        <v>53</v>
      </c>
      <c r="J312" s="94" t="s">
        <v>570</v>
      </c>
      <c r="K312" s="112" t="s">
        <v>211</v>
      </c>
      <c r="L312" s="94" t="s">
        <v>66</v>
      </c>
      <c r="M312" s="113"/>
      <c r="N312" s="113"/>
      <c r="O312" s="94"/>
      <c r="P312" s="113"/>
      <c r="Q312" s="113"/>
      <c r="R312" s="113"/>
      <c r="S312" s="113"/>
      <c r="T312" s="113"/>
      <c r="U312" s="113"/>
      <c r="V312" s="113"/>
      <c r="W312" s="113"/>
      <c r="X312" s="113"/>
    </row>
    <row r="313" ht="18.45" hidden="1" customHeight="1" spans="1:24">
      <c r="A313" s="85">
        <v>173</v>
      </c>
      <c r="B313" s="86" t="s">
        <v>571</v>
      </c>
      <c r="C313" s="85" t="s">
        <v>250</v>
      </c>
      <c r="D313" s="87">
        <v>0.03</v>
      </c>
      <c r="E313" s="87"/>
      <c r="F313" s="87">
        <v>0.03</v>
      </c>
      <c r="G313" s="85" t="s">
        <v>250</v>
      </c>
      <c r="H313" s="94" t="s">
        <v>76</v>
      </c>
      <c r="I313" s="85">
        <v>36</v>
      </c>
      <c r="J313" s="94">
        <v>1285</v>
      </c>
      <c r="K313" s="112" t="s">
        <v>211</v>
      </c>
      <c r="L313" s="94" t="s">
        <v>66</v>
      </c>
      <c r="M313" s="113"/>
      <c r="N313" s="113"/>
      <c r="O313" s="94"/>
      <c r="P313" s="113"/>
      <c r="Q313" s="113"/>
      <c r="R313" s="113"/>
      <c r="S313" s="113"/>
      <c r="T313" s="113"/>
      <c r="U313" s="113"/>
      <c r="V313" s="113"/>
      <c r="W313" s="113"/>
      <c r="X313" s="113"/>
    </row>
    <row r="314" ht="30" hidden="1" customHeight="1" spans="1:24">
      <c r="A314" s="85">
        <v>174</v>
      </c>
      <c r="B314" s="86" t="s">
        <v>572</v>
      </c>
      <c r="C314" s="85" t="s">
        <v>250</v>
      </c>
      <c r="D314" s="87">
        <v>3.41</v>
      </c>
      <c r="E314" s="87"/>
      <c r="F314" s="87">
        <v>3.41</v>
      </c>
      <c r="G314" s="85" t="s">
        <v>250</v>
      </c>
      <c r="H314" s="94" t="s">
        <v>76</v>
      </c>
      <c r="I314" s="85">
        <v>34</v>
      </c>
      <c r="J314" s="94" t="s">
        <v>573</v>
      </c>
      <c r="K314" s="112" t="s">
        <v>574</v>
      </c>
      <c r="L314" s="94" t="s">
        <v>66</v>
      </c>
      <c r="M314" s="113"/>
      <c r="N314" s="113"/>
      <c r="O314" s="94"/>
      <c r="P314" s="113"/>
      <c r="Q314" s="113"/>
      <c r="R314" s="113"/>
      <c r="S314" s="113"/>
      <c r="T314" s="113"/>
      <c r="U314" s="113"/>
      <c r="V314" s="113"/>
      <c r="W314" s="113"/>
      <c r="X314" s="113"/>
    </row>
    <row r="315" ht="30" hidden="1" customHeight="1" spans="1:24">
      <c r="A315" s="85">
        <v>175</v>
      </c>
      <c r="B315" s="86" t="s">
        <v>575</v>
      </c>
      <c r="C315" s="85" t="s">
        <v>250</v>
      </c>
      <c r="D315" s="87">
        <v>6.61</v>
      </c>
      <c r="E315" s="87"/>
      <c r="F315" s="87">
        <v>6.61</v>
      </c>
      <c r="G315" s="85" t="s">
        <v>250</v>
      </c>
      <c r="H315" s="94" t="s">
        <v>297</v>
      </c>
      <c r="I315" s="85">
        <v>19</v>
      </c>
      <c r="J315" s="94">
        <v>523</v>
      </c>
      <c r="K315" s="112" t="s">
        <v>576</v>
      </c>
      <c r="L315" s="94" t="s">
        <v>66</v>
      </c>
      <c r="M315" s="113"/>
      <c r="N315" s="113"/>
      <c r="O315" s="94"/>
      <c r="P315" s="113"/>
      <c r="Q315" s="113"/>
      <c r="R315" s="113"/>
      <c r="S315" s="113"/>
      <c r="T315" s="113"/>
      <c r="U315" s="113"/>
      <c r="V315" s="113"/>
      <c r="W315" s="113"/>
      <c r="X315" s="113"/>
    </row>
    <row r="316" ht="30" hidden="1" customHeight="1" spans="1:24">
      <c r="A316" s="85">
        <v>176</v>
      </c>
      <c r="B316" s="86" t="s">
        <v>577</v>
      </c>
      <c r="C316" s="85" t="s">
        <v>250</v>
      </c>
      <c r="D316" s="87">
        <v>4.5</v>
      </c>
      <c r="E316" s="87"/>
      <c r="F316" s="87">
        <v>4.5</v>
      </c>
      <c r="G316" s="85" t="s">
        <v>250</v>
      </c>
      <c r="H316" s="94" t="s">
        <v>297</v>
      </c>
      <c r="I316" s="85" t="s">
        <v>578</v>
      </c>
      <c r="J316" s="94"/>
      <c r="K316" s="112" t="s">
        <v>579</v>
      </c>
      <c r="L316" s="94" t="s">
        <v>66</v>
      </c>
      <c r="M316" s="113"/>
      <c r="N316" s="113"/>
      <c r="O316" s="94"/>
      <c r="P316" s="113"/>
      <c r="Q316" s="113"/>
      <c r="R316" s="113"/>
      <c r="S316" s="113"/>
      <c r="T316" s="113"/>
      <c r="U316" s="113"/>
      <c r="V316" s="113"/>
      <c r="W316" s="113"/>
      <c r="X316" s="113"/>
    </row>
    <row r="317" ht="30" hidden="1" customHeight="1" spans="1:24">
      <c r="A317" s="85">
        <v>177</v>
      </c>
      <c r="B317" s="86" t="s">
        <v>580</v>
      </c>
      <c r="C317" s="85" t="s">
        <v>581</v>
      </c>
      <c r="D317" s="87">
        <v>0.198</v>
      </c>
      <c r="E317" s="87"/>
      <c r="F317" s="87">
        <v>0.198</v>
      </c>
      <c r="G317" s="94" t="s">
        <v>581</v>
      </c>
      <c r="H317" s="94" t="s">
        <v>297</v>
      </c>
      <c r="I317" s="85">
        <v>7</v>
      </c>
      <c r="J317" s="94">
        <v>274</v>
      </c>
      <c r="K317" s="112" t="s">
        <v>582</v>
      </c>
      <c r="L317" s="94" t="s">
        <v>66</v>
      </c>
      <c r="M317" s="113"/>
      <c r="N317" s="113"/>
      <c r="O317" s="94"/>
      <c r="P317" s="113"/>
      <c r="Q317" s="113"/>
      <c r="R317" s="113"/>
      <c r="S317" s="113"/>
      <c r="T317" s="113"/>
      <c r="U317" s="113"/>
      <c r="V317" s="113"/>
      <c r="W317" s="113"/>
      <c r="X317" s="113"/>
    </row>
    <row r="318" ht="30" hidden="1" customHeight="1" spans="1:24">
      <c r="A318" s="85">
        <v>178</v>
      </c>
      <c r="B318" s="86" t="s">
        <v>583</v>
      </c>
      <c r="C318" s="85" t="s">
        <v>584</v>
      </c>
      <c r="D318" s="87">
        <v>0.15</v>
      </c>
      <c r="E318" s="87"/>
      <c r="F318" s="87">
        <v>0.15</v>
      </c>
      <c r="G318" s="94" t="s">
        <v>584</v>
      </c>
      <c r="H318" s="94" t="s">
        <v>111</v>
      </c>
      <c r="I318" s="85" t="s">
        <v>585</v>
      </c>
      <c r="J318" s="94" t="s">
        <v>586</v>
      </c>
      <c r="K318" s="112" t="s">
        <v>587</v>
      </c>
      <c r="L318" s="94" t="s">
        <v>66</v>
      </c>
      <c r="M318" s="113"/>
      <c r="N318" s="113"/>
      <c r="O318" s="94"/>
      <c r="P318" s="113"/>
      <c r="Q318" s="113"/>
      <c r="R318" s="113"/>
      <c r="S318" s="113"/>
      <c r="T318" s="113"/>
      <c r="U318" s="113"/>
      <c r="V318" s="113"/>
      <c r="W318" s="113"/>
      <c r="X318" s="113"/>
    </row>
    <row r="319" ht="39.9" hidden="1" customHeight="1" spans="1:24">
      <c r="A319" s="140">
        <v>179</v>
      </c>
      <c r="B319" s="141" t="s">
        <v>588</v>
      </c>
      <c r="C319" s="140" t="s">
        <v>584</v>
      </c>
      <c r="D319" s="142">
        <v>0.31</v>
      </c>
      <c r="E319" s="142"/>
      <c r="F319" s="142">
        <v>0.31</v>
      </c>
      <c r="G319" s="143" t="s">
        <v>584</v>
      </c>
      <c r="H319" s="143" t="s">
        <v>117</v>
      </c>
      <c r="I319" s="140">
        <v>23</v>
      </c>
      <c r="J319" s="143" t="s">
        <v>589</v>
      </c>
      <c r="K319" s="145" t="s">
        <v>590</v>
      </c>
      <c r="L319" s="143" t="s">
        <v>66</v>
      </c>
      <c r="M319" s="146"/>
      <c r="N319" s="146"/>
      <c r="O319" s="143"/>
      <c r="P319" s="146"/>
      <c r="Q319" s="146"/>
      <c r="R319" s="146"/>
      <c r="S319" s="146"/>
      <c r="T319" s="146"/>
      <c r="U319" s="146"/>
      <c r="V319" s="146"/>
      <c r="W319" s="146"/>
      <c r="X319" s="146"/>
    </row>
    <row r="320" s="51" customFormat="1" ht="33.75" customHeight="1" spans="1:15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7"/>
      <c r="M320" s="147"/>
      <c r="O320" s="147"/>
    </row>
    <row r="321" spans="16:17">
      <c r="P321" s="53"/>
      <c r="Q321" s="53"/>
    </row>
    <row r="322" s="53" customFormat="1" spans="1:9">
      <c r="A322" s="54"/>
      <c r="B322" s="55"/>
      <c r="C322" s="54"/>
      <c r="D322" s="56"/>
      <c r="E322" s="56"/>
      <c r="F322" s="56"/>
      <c r="I322" s="54"/>
    </row>
    <row r="323" s="53" customFormat="1" spans="1:9">
      <c r="A323" s="54"/>
      <c r="B323" s="55"/>
      <c r="C323" s="54"/>
      <c r="D323" s="56"/>
      <c r="E323" s="56"/>
      <c r="F323" s="148"/>
      <c r="I323" s="54"/>
    </row>
    <row r="324" s="53" customFormat="1" spans="1:9">
      <c r="A324" s="54"/>
      <c r="B324" s="55"/>
      <c r="C324" s="54"/>
      <c r="D324" s="56"/>
      <c r="E324" s="56"/>
      <c r="F324" s="56"/>
      <c r="I324" s="54"/>
    </row>
    <row r="325" s="53" customFormat="1" spans="1:9">
      <c r="A325" s="54"/>
      <c r="B325" s="55"/>
      <c r="C325" s="54"/>
      <c r="D325" s="54"/>
      <c r="E325" s="56"/>
      <c r="F325" s="56"/>
      <c r="I325" s="54"/>
    </row>
    <row r="326" s="53" customFormat="1" spans="1:9">
      <c r="A326" s="54"/>
      <c r="B326" s="55"/>
      <c r="C326" s="54"/>
      <c r="D326" s="149"/>
      <c r="E326" s="56"/>
      <c r="F326" s="56"/>
      <c r="G326" s="56"/>
      <c r="I326" s="150"/>
    </row>
    <row r="327" s="53" customFormat="1" spans="1:9">
      <c r="A327" s="54"/>
      <c r="B327" s="55"/>
      <c r="C327" s="54"/>
      <c r="D327" s="54"/>
      <c r="E327" s="56"/>
      <c r="F327" s="150"/>
      <c r="I327" s="150"/>
    </row>
    <row r="328" s="53" customFormat="1" spans="1:9">
      <c r="A328" s="54"/>
      <c r="B328" s="55"/>
      <c r="C328" s="54"/>
      <c r="D328" s="54"/>
      <c r="E328" s="56"/>
      <c r="F328" s="150"/>
      <c r="I328" s="54"/>
    </row>
    <row r="329" s="53" customFormat="1" spans="1:9">
      <c r="A329" s="54"/>
      <c r="B329" s="55"/>
      <c r="C329" s="54"/>
      <c r="D329" s="54"/>
      <c r="E329" s="56"/>
      <c r="F329" s="151"/>
      <c r="I329" s="54"/>
    </row>
    <row r="330" s="53" customFormat="1" hidden="1" spans="1:9">
      <c r="A330" s="54"/>
      <c r="B330" s="55"/>
      <c r="C330" s="54"/>
      <c r="D330" s="56"/>
      <c r="E330" s="56"/>
      <c r="F330" s="56"/>
      <c r="I330" s="54"/>
    </row>
    <row r="331" s="53" customFormat="1" hidden="1" spans="1:9">
      <c r="A331" s="54"/>
      <c r="B331" s="55"/>
      <c r="C331" s="54"/>
      <c r="D331" s="54"/>
      <c r="E331" s="56"/>
      <c r="F331" s="150"/>
      <c r="I331" s="54"/>
    </row>
    <row r="332" s="53" customFormat="1" hidden="1" spans="1:9">
      <c r="A332" s="54"/>
      <c r="B332" s="55"/>
      <c r="C332" s="54"/>
      <c r="D332" s="54"/>
      <c r="E332" s="56"/>
      <c r="F332" s="56"/>
      <c r="I332" s="54"/>
    </row>
    <row r="333" s="53" customFormat="1" hidden="1" spans="1:9">
      <c r="A333" s="54"/>
      <c r="B333" s="55"/>
      <c r="C333" s="54"/>
      <c r="D333" s="149"/>
      <c r="E333" s="56"/>
      <c r="F333" s="151"/>
      <c r="I333" s="54"/>
    </row>
    <row r="334" s="53" customFormat="1" hidden="1" spans="1:9">
      <c r="A334" s="54"/>
      <c r="B334" s="55"/>
      <c r="C334" s="54"/>
      <c r="D334" s="56"/>
      <c r="E334" s="56"/>
      <c r="F334" s="56"/>
      <c r="I334" s="54"/>
    </row>
    <row r="335" s="53" customFormat="1" hidden="1" spans="1:9">
      <c r="A335" s="54"/>
      <c r="B335" s="55"/>
      <c r="C335" s="54"/>
      <c r="D335" s="56"/>
      <c r="E335" s="56"/>
      <c r="F335" s="56"/>
      <c r="I335" s="54"/>
    </row>
    <row r="336" s="53" customFormat="1" hidden="1" spans="1:9">
      <c r="A336" s="54"/>
      <c r="B336" s="55"/>
      <c r="C336" s="54"/>
      <c r="D336" s="56"/>
      <c r="E336" s="56"/>
      <c r="F336" s="56"/>
      <c r="I336" s="54"/>
    </row>
    <row r="337" s="53" customFormat="1" hidden="1" spans="1:9">
      <c r="A337" s="54"/>
      <c r="B337" s="55"/>
      <c r="C337" s="54"/>
      <c r="D337" s="54"/>
      <c r="E337" s="56"/>
      <c r="F337" s="150"/>
      <c r="I337" s="54"/>
    </row>
    <row r="338" s="53" customFormat="1" hidden="1" spans="1:9">
      <c r="A338" s="54"/>
      <c r="B338" s="55"/>
      <c r="C338" s="54"/>
      <c r="D338" s="54"/>
      <c r="E338" s="56"/>
      <c r="F338" s="56"/>
      <c r="I338" s="54"/>
    </row>
    <row r="339" s="53" customFormat="1" hidden="1" spans="1:9">
      <c r="A339" s="54"/>
      <c r="B339" s="55"/>
      <c r="C339" s="54"/>
      <c r="D339" s="56"/>
      <c r="E339" s="56"/>
      <c r="F339" s="56"/>
      <c r="I339" s="54"/>
    </row>
    <row r="340" s="53" customFormat="1" hidden="1" spans="1:9">
      <c r="A340" s="54"/>
      <c r="B340" s="55"/>
      <c r="C340" s="54"/>
      <c r="D340" s="56"/>
      <c r="E340" s="56"/>
      <c r="F340" s="56"/>
      <c r="I340" s="54"/>
    </row>
    <row r="341" s="53" customFormat="1" hidden="1" spans="1:17">
      <c r="A341" s="54"/>
      <c r="B341" s="55"/>
      <c r="C341" s="54"/>
      <c r="D341" s="56"/>
      <c r="E341" s="56"/>
      <c r="F341" s="56"/>
      <c r="I341" s="54"/>
      <c r="P341" s="55"/>
      <c r="Q341" s="55"/>
    </row>
    <row r="342" hidden="1"/>
    <row r="343" hidden="1"/>
    <row r="344" hidden="1"/>
    <row r="345" hidden="1"/>
    <row r="346" hidden="1"/>
    <row r="347" hidden="1" spans="6:6">
      <c r="F347" s="151"/>
    </row>
    <row r="348" hidden="1"/>
    <row r="349" hidden="1"/>
    <row r="352" hidden="1" spans="6:7">
      <c r="F352" s="151"/>
      <c r="G352" s="56"/>
    </row>
    <row r="355" hidden="1"/>
    <row r="356" hidden="1" spans="7:8">
      <c r="G356" s="53" t="s">
        <v>591</v>
      </c>
      <c r="H356" s="53">
        <v>6</v>
      </c>
    </row>
    <row r="357" hidden="1" spans="7:8">
      <c r="G357" s="53" t="s">
        <v>32</v>
      </c>
      <c r="H357" s="53">
        <v>5</v>
      </c>
    </row>
    <row r="358" hidden="1" spans="7:8">
      <c r="G358" s="53" t="s">
        <v>66</v>
      </c>
      <c r="H358" s="53">
        <v>153</v>
      </c>
    </row>
    <row r="359" hidden="1" spans="7:8">
      <c r="G359" s="53" t="s">
        <v>592</v>
      </c>
      <c r="H359" s="53">
        <v>25</v>
      </c>
    </row>
    <row r="360" hidden="1"/>
    <row r="361" hidden="1" spans="7:8">
      <c r="G361" s="53" t="s">
        <v>593</v>
      </c>
      <c r="H361" s="53">
        <f>+H358+H359</f>
        <v>178</v>
      </c>
    </row>
    <row r="362" hidden="1"/>
    <row r="363" hidden="1"/>
    <row r="364" hidden="1"/>
  </sheetData>
  <autoFilter ref="A13:X319">
    <filterColumn colId="7">
      <filters blank="1">
        <filter val="Phường An Tịnh; Phường Trảng Bàng; Phường Gia Lộc"/>
        <filter val="Phường Gia Lộc"/>
        <filter val="P. Gia Lộc"/>
        <filter val="P. Gia Bình - P. Gia Lộc"/>
        <filter val="Các xã, phường"/>
        <filter val="Các phường"/>
        <filter val="Phường Gia Lộc; Phường Lộc Hưng, Phường An Tịnh"/>
        <filter val="P. Gia Lộc, P. Gia Bình"/>
        <filter val="(6)"/>
        <filter val="Phước Chỉ, P. An Hòa, P. Gia Bình, P. Gia Lộc,  P. Lộc Hưng, Hưng Thuận, Đôn Thuận"/>
      </filters>
    </filterColumn>
    <extLst/>
  </autoFilter>
  <mergeCells count="27">
    <mergeCell ref="A1:B1"/>
    <mergeCell ref="A3:X3"/>
    <mergeCell ref="B6:P6"/>
    <mergeCell ref="B7:P7"/>
    <mergeCell ref="B8:P8"/>
    <mergeCell ref="B9:P9"/>
    <mergeCell ref="B10:P10"/>
    <mergeCell ref="B11:P11"/>
    <mergeCell ref="F13:G13"/>
    <mergeCell ref="I13:J13"/>
    <mergeCell ref="Q13:X13"/>
    <mergeCell ref="T14:X14"/>
    <mergeCell ref="A320:K320"/>
    <mergeCell ref="A13:A15"/>
    <mergeCell ref="B13:B15"/>
    <mergeCell ref="C13:C14"/>
    <mergeCell ref="D13:D14"/>
    <mergeCell ref="E13:E14"/>
    <mergeCell ref="H13:H15"/>
    <mergeCell ref="I14:I15"/>
    <mergeCell ref="J14:J15"/>
    <mergeCell ref="K13:K14"/>
    <mergeCell ref="L13:L14"/>
    <mergeCell ref="M13:M14"/>
    <mergeCell ref="Q14:Q15"/>
    <mergeCell ref="R14:R15"/>
    <mergeCell ref="S14:S15"/>
  </mergeCells>
  <printOptions horizontalCentered="1"/>
  <pageMargins left="0.3" right="0.3" top="0.7" bottom="0.3" header="0.3" footer="0.3"/>
  <pageSetup paperSize="9" scale="6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FF00"/>
  </sheetPr>
  <dimension ref="A1:X364"/>
  <sheetViews>
    <sheetView workbookViewId="0">
      <pane xSplit="2" ySplit="14" topLeftCell="C210" activePane="bottomRight" state="frozen"/>
      <selection/>
      <selection pane="topRight"/>
      <selection pane="bottomLeft"/>
      <selection pane="bottomRight" activeCell="F238" sqref="F231 F238"/>
    </sheetView>
  </sheetViews>
  <sheetFormatPr defaultColWidth="9" defaultRowHeight="12"/>
  <cols>
    <col min="1" max="1" width="6" style="54" customWidth="1"/>
    <col min="2" max="2" width="57.4444444444444" style="55" customWidth="1"/>
    <col min="3" max="3" width="5.88888888888889" style="54" customWidth="1"/>
    <col min="4" max="4" width="7.55555555555556" style="56" hidden="1" customWidth="1"/>
    <col min="5" max="5" width="7.44444444444444" style="56" hidden="1" customWidth="1"/>
    <col min="6" max="6" width="8.88888888888889" style="56" customWidth="1"/>
    <col min="7" max="7" width="28.3333333333333" style="53" customWidth="1"/>
    <col min="8" max="8" width="20.5555555555556" style="53" customWidth="1"/>
    <col min="9" max="9" width="8.44444444444444" style="54" customWidth="1"/>
    <col min="10" max="10" width="17.5555555555556" style="53" customWidth="1"/>
    <col min="11" max="11" width="37.6666666666667" style="53" hidden="1" customWidth="1"/>
    <col min="12" max="12" width="11.5555555555556" style="53" hidden="1" customWidth="1"/>
    <col min="13" max="13" width="13.4444444444444" style="53" hidden="1" customWidth="1"/>
    <col min="14" max="14" width="9.11111111111111" style="55" hidden="1" customWidth="1"/>
    <col min="15" max="15" width="9.11111111111111" style="53" hidden="1" customWidth="1"/>
    <col min="16" max="16" width="9" style="55" hidden="1" customWidth="1"/>
    <col min="17" max="18" width="8.88888888888889" style="55"/>
    <col min="19" max="19" width="11.7777777777778" style="55" customWidth="1"/>
    <col min="20" max="20" width="8.88888888888889" style="55"/>
    <col min="21" max="21" width="7.66666666666667" style="55" customWidth="1"/>
    <col min="22" max="22" width="7" style="55" customWidth="1"/>
    <col min="23" max="23" width="8.88888888888889" style="55"/>
    <col min="24" max="24" width="16.7777777777778" style="55" customWidth="1"/>
    <col min="25" max="16384" width="8.88888888888889" style="55"/>
  </cols>
  <sheetData>
    <row r="1" ht="13.2" spans="1:13">
      <c r="A1" s="57" t="s">
        <v>0</v>
      </c>
      <c r="B1" s="57"/>
      <c r="C1" s="57"/>
      <c r="D1" s="58"/>
      <c r="E1" s="59"/>
      <c r="F1" s="59"/>
      <c r="G1" s="60"/>
      <c r="H1" s="60"/>
      <c r="I1" s="59"/>
      <c r="J1" s="60"/>
      <c r="K1" s="60"/>
      <c r="L1" s="60"/>
      <c r="M1" s="60"/>
    </row>
    <row r="2" spans="1:13">
      <c r="A2" s="61"/>
      <c r="B2" s="62"/>
      <c r="C2" s="62"/>
      <c r="D2" s="58"/>
      <c r="E2" s="58"/>
      <c r="F2" s="58"/>
      <c r="G2" s="60"/>
      <c r="H2" s="60"/>
      <c r="I2" s="59"/>
      <c r="J2" s="60"/>
      <c r="K2" s="60"/>
      <c r="L2" s="60"/>
      <c r="M2" s="60"/>
    </row>
    <row r="3" ht="18.75" customHeight="1" spans="1:24">
      <c r="A3" s="63" t="s">
        <v>598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ht="4.2" customHeight="1" spans="1:13">
      <c r="A4" s="61"/>
      <c r="B4" s="64"/>
      <c r="C4" s="64"/>
      <c r="D4" s="64"/>
      <c r="E4" s="64"/>
      <c r="F4" s="64"/>
      <c r="G4" s="64"/>
      <c r="H4" s="61"/>
      <c r="I4" s="61"/>
      <c r="J4" s="64"/>
      <c r="K4" s="105"/>
      <c r="L4" s="106"/>
      <c r="M4" s="61"/>
    </row>
    <row r="5" ht="14.25" customHeight="1" spans="1:13">
      <c r="A5" s="65" t="s">
        <v>2</v>
      </c>
      <c r="B5" s="64"/>
      <c r="C5" s="64"/>
      <c r="D5" s="64"/>
      <c r="E5" s="64"/>
      <c r="F5" s="64"/>
      <c r="G5" s="64"/>
      <c r="H5" s="61"/>
      <c r="I5" s="61"/>
      <c r="J5" s="64"/>
      <c r="K5" s="105"/>
      <c r="L5" s="106"/>
      <c r="M5" s="61"/>
    </row>
    <row r="6" ht="14.25" customHeight="1" spans="1:16">
      <c r="A6" s="61"/>
      <c r="B6" s="66" t="s">
        <v>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ht="14.25" customHeight="1" spans="1:16">
      <c r="A7" s="61"/>
      <c r="B7" s="67" t="s">
        <v>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ht="14.25" customHeight="1" spans="1:16">
      <c r="A8" s="61"/>
      <c r="B8" s="68" t="s">
        <v>5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ht="14.25" customHeight="1" spans="1:16">
      <c r="A9" s="61"/>
      <c r="B9" s="69" t="s">
        <v>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ht="14.25" customHeight="1" spans="1:16">
      <c r="A10" s="61"/>
      <c r="B10" s="70" t="s">
        <v>7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ht="14.25" customHeight="1" spans="1:16">
      <c r="A11" s="61"/>
      <c r="B11" s="71" t="s">
        <v>8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ht="4.2" customHeight="1" spans="1:13">
      <c r="A12" s="61"/>
      <c r="B12" s="64"/>
      <c r="C12" s="64"/>
      <c r="D12" s="64"/>
      <c r="E12" s="64"/>
      <c r="F12" s="64"/>
      <c r="G12" s="64"/>
      <c r="H12" s="61"/>
      <c r="I12" s="61"/>
      <c r="J12" s="64"/>
      <c r="K12" s="105"/>
      <c r="L12" s="106"/>
      <c r="M12" s="61"/>
    </row>
    <row r="13" ht="18.9" customHeight="1" spans="1:24">
      <c r="A13" s="72" t="s">
        <v>9</v>
      </c>
      <c r="B13" s="73" t="s">
        <v>10</v>
      </c>
      <c r="C13" s="74" t="s">
        <v>11</v>
      </c>
      <c r="D13" s="75" t="s">
        <v>12</v>
      </c>
      <c r="E13" s="75" t="s">
        <v>13</v>
      </c>
      <c r="F13" s="76" t="s">
        <v>14</v>
      </c>
      <c r="G13" s="76"/>
      <c r="H13" s="73" t="s">
        <v>15</v>
      </c>
      <c r="I13" s="76" t="s">
        <v>16</v>
      </c>
      <c r="J13" s="76"/>
      <c r="K13" s="76" t="s">
        <v>17</v>
      </c>
      <c r="L13" s="76" t="s">
        <v>18</v>
      </c>
      <c r="M13" s="107" t="s">
        <v>19</v>
      </c>
      <c r="Q13" s="118" t="s">
        <v>20</v>
      </c>
      <c r="R13" s="118"/>
      <c r="S13" s="118"/>
      <c r="T13" s="118"/>
      <c r="U13" s="118"/>
      <c r="V13" s="118"/>
      <c r="W13" s="118"/>
      <c r="X13" s="118"/>
    </row>
    <row r="14" ht="19.8" customHeight="1" spans="1:24">
      <c r="A14" s="77"/>
      <c r="B14" s="78"/>
      <c r="C14" s="74"/>
      <c r="D14" s="75"/>
      <c r="E14" s="75"/>
      <c r="F14" s="75" t="s">
        <v>21</v>
      </c>
      <c r="G14" s="76" t="s">
        <v>22</v>
      </c>
      <c r="H14" s="78"/>
      <c r="I14" s="72" t="s">
        <v>23</v>
      </c>
      <c r="J14" s="73" t="s">
        <v>24</v>
      </c>
      <c r="K14" s="76"/>
      <c r="L14" s="76"/>
      <c r="M14" s="107"/>
      <c r="O14" s="60" t="s">
        <v>25</v>
      </c>
      <c r="Q14" s="118" t="s">
        <v>26</v>
      </c>
      <c r="R14" s="118" t="s">
        <v>27</v>
      </c>
      <c r="S14" s="118" t="s">
        <v>28</v>
      </c>
      <c r="T14" s="118" t="s">
        <v>29</v>
      </c>
      <c r="U14" s="118"/>
      <c r="V14" s="118"/>
      <c r="W14" s="118"/>
      <c r="X14" s="118"/>
    </row>
    <row r="15" ht="45" customHeight="1" spans="1:24">
      <c r="A15" s="77"/>
      <c r="B15" s="78"/>
      <c r="C15" s="72"/>
      <c r="D15" s="79"/>
      <c r="E15" s="79"/>
      <c r="F15" s="79"/>
      <c r="G15" s="73"/>
      <c r="H15" s="78"/>
      <c r="I15" s="77"/>
      <c r="J15" s="78"/>
      <c r="K15" s="73"/>
      <c r="L15" s="73"/>
      <c r="M15" s="60"/>
      <c r="O15" s="60"/>
      <c r="Q15" s="119"/>
      <c r="R15" s="119"/>
      <c r="S15" s="119"/>
      <c r="T15" s="119" t="s">
        <v>30</v>
      </c>
      <c r="U15" s="119" t="s">
        <v>31</v>
      </c>
      <c r="V15" s="119" t="s">
        <v>32</v>
      </c>
      <c r="W15" s="119" t="s">
        <v>33</v>
      </c>
      <c r="X15" s="120" t="s">
        <v>34</v>
      </c>
    </row>
    <row r="16" ht="15" customHeight="1" spans="1:24">
      <c r="A16" s="181" t="s">
        <v>35</v>
      </c>
      <c r="B16" s="181" t="s">
        <v>36</v>
      </c>
      <c r="C16" s="181" t="s">
        <v>37</v>
      </c>
      <c r="D16" s="75"/>
      <c r="E16" s="75"/>
      <c r="F16" s="181" t="s">
        <v>38</v>
      </c>
      <c r="G16" s="181" t="s">
        <v>39</v>
      </c>
      <c r="H16" s="181" t="s">
        <v>40</v>
      </c>
      <c r="I16" s="181" t="s">
        <v>41</v>
      </c>
      <c r="J16" s="181" t="s">
        <v>42</v>
      </c>
      <c r="K16" s="76"/>
      <c r="L16" s="76"/>
      <c r="M16" s="108"/>
      <c r="N16" s="109"/>
      <c r="O16" s="108"/>
      <c r="P16" s="109"/>
      <c r="Q16" s="181" t="s">
        <v>43</v>
      </c>
      <c r="R16" s="181" t="s">
        <v>44</v>
      </c>
      <c r="S16" s="181" t="s">
        <v>45</v>
      </c>
      <c r="T16" s="181" t="s">
        <v>46</v>
      </c>
      <c r="U16" s="181" t="s">
        <v>47</v>
      </c>
      <c r="V16" s="181" t="s">
        <v>48</v>
      </c>
      <c r="W16" s="181" t="s">
        <v>49</v>
      </c>
      <c r="X16" s="181" t="s">
        <v>50</v>
      </c>
    </row>
    <row r="17" ht="19.05" customHeight="1" spans="1:24">
      <c r="A17" s="81" t="s">
        <v>51</v>
      </c>
      <c r="B17" s="82" t="s">
        <v>52</v>
      </c>
      <c r="C17" s="83"/>
      <c r="D17" s="83"/>
      <c r="E17" s="83"/>
      <c r="F17" s="83"/>
      <c r="G17" s="83"/>
      <c r="H17" s="84"/>
      <c r="I17" s="84"/>
      <c r="J17" s="83"/>
      <c r="K17" s="84"/>
      <c r="L17" s="83"/>
      <c r="M17" s="110"/>
      <c r="N17" s="111"/>
      <c r="O17" s="110"/>
      <c r="P17" s="111"/>
      <c r="Q17" s="121"/>
      <c r="R17" s="121"/>
      <c r="S17" s="121"/>
      <c r="T17" s="111"/>
      <c r="U17" s="111"/>
      <c r="V17" s="111"/>
      <c r="W17" s="111"/>
      <c r="X17" s="111"/>
    </row>
    <row r="18" ht="30" hidden="1" customHeight="1" spans="1:24">
      <c r="A18" s="85">
        <v>1</v>
      </c>
      <c r="B18" s="86" t="s">
        <v>53</v>
      </c>
      <c r="C18" s="85" t="s">
        <v>54</v>
      </c>
      <c r="D18" s="87">
        <v>0.5</v>
      </c>
      <c r="E18" s="87"/>
      <c r="F18" s="87">
        <v>0.5</v>
      </c>
      <c r="G18" s="88" t="s">
        <v>55</v>
      </c>
      <c r="H18" s="88" t="s">
        <v>56</v>
      </c>
      <c r="I18" s="85"/>
      <c r="J18" s="94"/>
      <c r="K18" s="112" t="s">
        <v>57</v>
      </c>
      <c r="L18" s="94" t="s">
        <v>58</v>
      </c>
      <c r="M18" s="113"/>
      <c r="N18" s="113"/>
      <c r="O18" s="94"/>
      <c r="P18" s="113"/>
      <c r="Q18" s="113"/>
      <c r="R18" s="113"/>
      <c r="S18" s="113"/>
      <c r="T18" s="113"/>
      <c r="U18" s="113"/>
      <c r="V18" s="113"/>
      <c r="W18" s="113"/>
      <c r="X18" s="113"/>
    </row>
    <row r="19" ht="25.05" customHeight="1" spans="1:24">
      <c r="A19" s="89" t="s">
        <v>59</v>
      </c>
      <c r="B19" s="90" t="s">
        <v>60</v>
      </c>
      <c r="C19" s="91"/>
      <c r="D19" s="91"/>
      <c r="E19" s="91"/>
      <c r="F19" s="91"/>
      <c r="G19" s="91"/>
      <c r="H19" s="92"/>
      <c r="I19" s="92"/>
      <c r="J19" s="91"/>
      <c r="K19" s="92"/>
      <c r="L19" s="91"/>
      <c r="M19" s="94"/>
      <c r="N19" s="113"/>
      <c r="O19" s="94"/>
      <c r="P19" s="113"/>
      <c r="Q19" s="113"/>
      <c r="R19" s="113"/>
      <c r="S19" s="113"/>
      <c r="T19" s="113"/>
      <c r="U19" s="113"/>
      <c r="V19" s="113"/>
      <c r="W19" s="113"/>
      <c r="X19" s="113"/>
    </row>
    <row r="20" ht="48" spans="1:24">
      <c r="A20" s="85">
        <v>2</v>
      </c>
      <c r="B20" s="86" t="s">
        <v>61</v>
      </c>
      <c r="C20" s="93" t="s">
        <v>62</v>
      </c>
      <c r="D20" s="87">
        <v>138.31</v>
      </c>
      <c r="E20" s="87"/>
      <c r="F20" s="87">
        <v>138.31</v>
      </c>
      <c r="G20" s="94" t="s">
        <v>63</v>
      </c>
      <c r="H20" s="94" t="s">
        <v>64</v>
      </c>
      <c r="I20" s="94"/>
      <c r="J20" s="114"/>
      <c r="K20" s="94" t="s">
        <v>65</v>
      </c>
      <c r="L20" s="94" t="s">
        <v>66</v>
      </c>
      <c r="M20" s="94"/>
      <c r="N20" s="113"/>
      <c r="O20" s="94" t="s">
        <v>67</v>
      </c>
      <c r="P20" s="113"/>
      <c r="Q20" s="113"/>
      <c r="R20" s="113"/>
      <c r="S20" s="113"/>
      <c r="T20" s="113"/>
      <c r="U20" s="113"/>
      <c r="V20" s="113"/>
      <c r="W20" s="113"/>
      <c r="X20" s="113"/>
    </row>
    <row r="21" s="51" customFormat="1" ht="48" hidden="1" spans="1:24">
      <c r="A21" s="95"/>
      <c r="B21" s="96" t="s">
        <v>68</v>
      </c>
      <c r="C21" s="97" t="s">
        <v>62</v>
      </c>
      <c r="D21" s="98">
        <v>78.13</v>
      </c>
      <c r="E21" s="98"/>
      <c r="F21" s="98">
        <v>78.13</v>
      </c>
      <c r="G21" s="99" t="s">
        <v>69</v>
      </c>
      <c r="H21" s="100" t="s">
        <v>70</v>
      </c>
      <c r="I21" s="100"/>
      <c r="J21" s="115"/>
      <c r="K21" s="100"/>
      <c r="L21" s="115"/>
      <c r="M21" s="100"/>
      <c r="N21" s="116"/>
      <c r="O21" s="100"/>
      <c r="P21" s="116"/>
      <c r="Q21" s="116"/>
      <c r="R21" s="116"/>
      <c r="S21" s="116"/>
      <c r="T21" s="116"/>
      <c r="U21" s="116"/>
      <c r="V21" s="116"/>
      <c r="W21" s="116"/>
      <c r="X21" s="116"/>
    </row>
    <row r="22" s="51" customFormat="1" ht="25.05" customHeight="1" spans="1:24">
      <c r="A22" s="95"/>
      <c r="B22" s="96" t="s">
        <v>71</v>
      </c>
      <c r="C22" s="97" t="s">
        <v>62</v>
      </c>
      <c r="D22" s="98">
        <v>8.67</v>
      </c>
      <c r="E22" s="98"/>
      <c r="F22" s="98">
        <v>8.67</v>
      </c>
      <c r="G22" s="99" t="s">
        <v>72</v>
      </c>
      <c r="H22" s="100" t="s">
        <v>73</v>
      </c>
      <c r="I22" s="100"/>
      <c r="J22" s="115"/>
      <c r="K22" s="100"/>
      <c r="L22" s="115"/>
      <c r="M22" s="100"/>
      <c r="N22" s="116"/>
      <c r="O22" s="100"/>
      <c r="P22" s="116"/>
      <c r="Q22" s="116"/>
      <c r="R22" s="116"/>
      <c r="S22" s="116"/>
      <c r="T22" s="116"/>
      <c r="U22" s="116"/>
      <c r="V22" s="116"/>
      <c r="W22" s="116"/>
      <c r="X22" s="116"/>
    </row>
    <row r="23" s="51" customFormat="1" ht="36" hidden="1" spans="1:24">
      <c r="A23" s="95"/>
      <c r="B23" s="96" t="s">
        <v>74</v>
      </c>
      <c r="C23" s="97" t="s">
        <v>62</v>
      </c>
      <c r="D23" s="98">
        <v>51.51</v>
      </c>
      <c r="E23" s="98"/>
      <c r="F23" s="98">
        <v>51.51</v>
      </c>
      <c r="G23" s="99" t="s">
        <v>75</v>
      </c>
      <c r="H23" s="100" t="s">
        <v>76</v>
      </c>
      <c r="I23" s="100"/>
      <c r="J23" s="115"/>
      <c r="K23" s="100"/>
      <c r="L23" s="115"/>
      <c r="M23" s="100"/>
      <c r="N23" s="116"/>
      <c r="O23" s="100"/>
      <c r="P23" s="116"/>
      <c r="Q23" s="116"/>
      <c r="R23" s="116"/>
      <c r="S23" s="116"/>
      <c r="T23" s="116"/>
      <c r="U23" s="116"/>
      <c r="V23" s="116"/>
      <c r="W23" s="116"/>
      <c r="X23" s="116"/>
    </row>
    <row r="24" ht="39.9" hidden="1" customHeight="1" spans="1:24">
      <c r="A24" s="85">
        <v>3</v>
      </c>
      <c r="B24" s="86" t="s">
        <v>77</v>
      </c>
      <c r="C24" s="85" t="s">
        <v>62</v>
      </c>
      <c r="D24" s="87">
        <f>E24+F24</f>
        <v>265.43</v>
      </c>
      <c r="E24" s="87"/>
      <c r="F24" s="87">
        <v>265.43</v>
      </c>
      <c r="G24" s="88" t="s">
        <v>78</v>
      </c>
      <c r="H24" s="94" t="s">
        <v>79</v>
      </c>
      <c r="I24" s="85"/>
      <c r="J24" s="94"/>
      <c r="K24" s="112" t="s">
        <v>80</v>
      </c>
      <c r="L24" s="94" t="s">
        <v>66</v>
      </c>
      <c r="M24" s="113"/>
      <c r="N24" s="113"/>
      <c r="O24" s="94"/>
      <c r="P24" s="113"/>
      <c r="Q24" s="113"/>
      <c r="R24" s="113"/>
      <c r="S24" s="113"/>
      <c r="T24" s="113"/>
      <c r="U24" s="113"/>
      <c r="V24" s="113"/>
      <c r="W24" s="113"/>
      <c r="X24" s="113"/>
    </row>
    <row r="25" ht="30" hidden="1" customHeight="1" spans="1:24">
      <c r="A25" s="85">
        <v>4</v>
      </c>
      <c r="B25" s="86" t="s">
        <v>81</v>
      </c>
      <c r="C25" s="85" t="s">
        <v>62</v>
      </c>
      <c r="D25" s="87">
        <f>E25+F25</f>
        <v>29.7</v>
      </c>
      <c r="E25" s="87"/>
      <c r="F25" s="87">
        <v>29.7</v>
      </c>
      <c r="G25" s="88" t="s">
        <v>55</v>
      </c>
      <c r="H25" s="88" t="s">
        <v>82</v>
      </c>
      <c r="I25" s="85"/>
      <c r="J25" s="94"/>
      <c r="K25" s="112" t="s">
        <v>83</v>
      </c>
      <c r="L25" s="94" t="s">
        <v>66</v>
      </c>
      <c r="M25" s="113"/>
      <c r="N25" s="113"/>
      <c r="O25" s="94"/>
      <c r="P25" s="113"/>
      <c r="Q25" s="113"/>
      <c r="R25" s="113"/>
      <c r="S25" s="113"/>
      <c r="T25" s="113"/>
      <c r="U25" s="113"/>
      <c r="V25" s="113"/>
      <c r="W25" s="113"/>
      <c r="X25" s="113"/>
    </row>
    <row r="26" ht="30" hidden="1" customHeight="1" spans="1:24">
      <c r="A26" s="85">
        <v>5</v>
      </c>
      <c r="B26" s="86" t="s">
        <v>84</v>
      </c>
      <c r="C26" s="85" t="s">
        <v>85</v>
      </c>
      <c r="D26" s="87">
        <f>E26+F26</f>
        <v>758</v>
      </c>
      <c r="E26" s="87"/>
      <c r="F26" s="87">
        <v>758</v>
      </c>
      <c r="G26" s="88" t="s">
        <v>55</v>
      </c>
      <c r="H26" s="88" t="s">
        <v>82</v>
      </c>
      <c r="I26" s="85"/>
      <c r="J26" s="94"/>
      <c r="K26" s="112" t="s">
        <v>83</v>
      </c>
      <c r="L26" s="94" t="s">
        <v>66</v>
      </c>
      <c r="M26" s="113">
        <v>2017</v>
      </c>
      <c r="N26" s="113"/>
      <c r="O26" s="94"/>
      <c r="P26" s="113"/>
      <c r="Q26" s="113"/>
      <c r="R26" s="113"/>
      <c r="S26" s="113"/>
      <c r="T26" s="113"/>
      <c r="U26" s="113"/>
      <c r="V26" s="113"/>
      <c r="W26" s="113"/>
      <c r="X26" s="113"/>
    </row>
    <row r="27" ht="30" hidden="1" customHeight="1" spans="1:24">
      <c r="A27" s="85">
        <v>6</v>
      </c>
      <c r="B27" s="86" t="s">
        <v>86</v>
      </c>
      <c r="C27" s="85" t="s">
        <v>87</v>
      </c>
      <c r="D27" s="87">
        <f>E27+F27</f>
        <v>87.8</v>
      </c>
      <c r="E27" s="87"/>
      <c r="F27" s="87">
        <v>87.8</v>
      </c>
      <c r="G27" s="88" t="s">
        <v>55</v>
      </c>
      <c r="H27" s="88" t="s">
        <v>82</v>
      </c>
      <c r="I27" s="85"/>
      <c r="J27" s="94"/>
      <c r="K27" s="112" t="s">
        <v>83</v>
      </c>
      <c r="L27" s="94" t="s">
        <v>66</v>
      </c>
      <c r="M27" s="113"/>
      <c r="N27" s="113"/>
      <c r="O27" s="94"/>
      <c r="P27" s="113"/>
      <c r="Q27" s="113"/>
      <c r="R27" s="113"/>
      <c r="S27" s="113"/>
      <c r="T27" s="113"/>
      <c r="U27" s="113"/>
      <c r="V27" s="113"/>
      <c r="W27" s="113"/>
      <c r="X27" s="113"/>
    </row>
    <row r="28" ht="30" hidden="1" customHeight="1" spans="1:24">
      <c r="A28" s="85">
        <v>7</v>
      </c>
      <c r="B28" s="86" t="s">
        <v>88</v>
      </c>
      <c r="C28" s="85" t="s">
        <v>89</v>
      </c>
      <c r="D28" s="87">
        <f t="shared" ref="D28" si="0">E28+F28</f>
        <v>50.8</v>
      </c>
      <c r="E28" s="87"/>
      <c r="F28" s="87">
        <v>50.8</v>
      </c>
      <c r="G28" s="88" t="s">
        <v>55</v>
      </c>
      <c r="H28" s="88" t="s">
        <v>82</v>
      </c>
      <c r="I28" s="85"/>
      <c r="J28" s="94"/>
      <c r="K28" s="112" t="s">
        <v>83</v>
      </c>
      <c r="L28" s="94" t="s">
        <v>66</v>
      </c>
      <c r="M28" s="113"/>
      <c r="N28" s="113"/>
      <c r="O28" s="94"/>
      <c r="P28" s="113"/>
      <c r="Q28" s="113"/>
      <c r="R28" s="113"/>
      <c r="S28" s="113"/>
      <c r="T28" s="113"/>
      <c r="U28" s="113"/>
      <c r="V28" s="113"/>
      <c r="W28" s="113"/>
      <c r="X28" s="113"/>
    </row>
    <row r="29" ht="30" hidden="1" customHeight="1" spans="1:24">
      <c r="A29" s="85">
        <v>8</v>
      </c>
      <c r="B29" s="86" t="s">
        <v>90</v>
      </c>
      <c r="C29" s="85" t="s">
        <v>91</v>
      </c>
      <c r="D29" s="87">
        <f>F29</f>
        <v>40</v>
      </c>
      <c r="E29" s="87"/>
      <c r="F29" s="87">
        <v>40</v>
      </c>
      <c r="G29" s="88" t="s">
        <v>55</v>
      </c>
      <c r="H29" s="88" t="s">
        <v>82</v>
      </c>
      <c r="I29" s="85"/>
      <c r="J29" s="94"/>
      <c r="K29" s="112" t="s">
        <v>83</v>
      </c>
      <c r="L29" s="94" t="s">
        <v>66</v>
      </c>
      <c r="M29" s="113"/>
      <c r="N29" s="113"/>
      <c r="O29" s="94"/>
      <c r="P29" s="113"/>
      <c r="Q29" s="113"/>
      <c r="R29" s="113"/>
      <c r="S29" s="113"/>
      <c r="T29" s="113"/>
      <c r="U29" s="113"/>
      <c r="V29" s="113"/>
      <c r="W29" s="113"/>
      <c r="X29" s="113"/>
    </row>
    <row r="30" ht="25.05" customHeight="1" spans="1:24">
      <c r="A30" s="89" t="s">
        <v>92</v>
      </c>
      <c r="B30" s="90" t="s">
        <v>93</v>
      </c>
      <c r="C30" s="85"/>
      <c r="D30" s="101"/>
      <c r="E30" s="101"/>
      <c r="F30" s="101"/>
      <c r="G30" s="91"/>
      <c r="H30" s="92"/>
      <c r="I30" s="92"/>
      <c r="J30" s="91"/>
      <c r="K30" s="92"/>
      <c r="L30" s="91"/>
      <c r="M30" s="113"/>
      <c r="N30" s="113"/>
      <c r="O30" s="94"/>
      <c r="P30" s="113"/>
      <c r="Q30" s="113"/>
      <c r="R30" s="113"/>
      <c r="S30" s="113"/>
      <c r="T30" s="113"/>
      <c r="U30" s="113"/>
      <c r="V30" s="113"/>
      <c r="W30" s="113"/>
      <c r="X30" s="113"/>
    </row>
    <row r="31" ht="48" hidden="1" spans="1:24">
      <c r="A31" s="85">
        <v>9</v>
      </c>
      <c r="B31" s="86" t="s">
        <v>94</v>
      </c>
      <c r="C31" s="85" t="s">
        <v>62</v>
      </c>
      <c r="D31" s="87">
        <v>47.3</v>
      </c>
      <c r="E31" s="87"/>
      <c r="F31" s="87">
        <v>47.3</v>
      </c>
      <c r="G31" s="88" t="s">
        <v>95</v>
      </c>
      <c r="H31" s="88" t="s">
        <v>96</v>
      </c>
      <c r="I31" s="85"/>
      <c r="J31" s="94"/>
      <c r="K31" s="94" t="s">
        <v>97</v>
      </c>
      <c r="L31" s="94" t="s">
        <v>66</v>
      </c>
      <c r="M31" s="113"/>
      <c r="N31" s="113"/>
      <c r="O31" s="94" t="s">
        <v>67</v>
      </c>
      <c r="P31" s="113"/>
      <c r="Q31" s="113"/>
      <c r="R31" s="113"/>
      <c r="S31" s="113"/>
      <c r="T31" s="113"/>
      <c r="U31" s="113"/>
      <c r="V31" s="113"/>
      <c r="W31" s="113"/>
      <c r="X31" s="113"/>
    </row>
    <row r="32" s="51" customFormat="1" ht="30" hidden="1" customHeight="1" spans="1:24">
      <c r="A32" s="95"/>
      <c r="B32" s="96" t="s">
        <v>98</v>
      </c>
      <c r="C32" s="95" t="s">
        <v>62</v>
      </c>
      <c r="D32" s="98">
        <v>17.76</v>
      </c>
      <c r="E32" s="98"/>
      <c r="F32" s="98">
        <v>17.76</v>
      </c>
      <c r="G32" s="99" t="s">
        <v>99</v>
      </c>
      <c r="H32" s="100" t="s">
        <v>79</v>
      </c>
      <c r="I32" s="95"/>
      <c r="J32" s="100"/>
      <c r="K32" s="100"/>
      <c r="L32" s="100"/>
      <c r="M32" s="116"/>
      <c r="N32" s="116"/>
      <c r="O32" s="100"/>
      <c r="P32" s="116"/>
      <c r="Q32" s="116"/>
      <c r="R32" s="116"/>
      <c r="S32" s="116"/>
      <c r="T32" s="116"/>
      <c r="U32" s="116"/>
      <c r="V32" s="116"/>
      <c r="W32" s="116"/>
      <c r="X32" s="116"/>
    </row>
    <row r="33" s="51" customFormat="1" ht="19.95" hidden="1" customHeight="1" spans="1:24">
      <c r="A33" s="95"/>
      <c r="B33" s="102" t="s">
        <v>100</v>
      </c>
      <c r="C33" s="95" t="s">
        <v>62</v>
      </c>
      <c r="D33" s="98">
        <v>6.3</v>
      </c>
      <c r="E33" s="98"/>
      <c r="F33" s="98">
        <v>6.3</v>
      </c>
      <c r="G33" s="99" t="s">
        <v>101</v>
      </c>
      <c r="H33" s="99" t="s">
        <v>82</v>
      </c>
      <c r="I33" s="95"/>
      <c r="J33" s="100"/>
      <c r="K33" s="100"/>
      <c r="L33" s="100"/>
      <c r="M33" s="116"/>
      <c r="N33" s="116"/>
      <c r="O33" s="100"/>
      <c r="P33" s="116"/>
      <c r="Q33" s="116"/>
      <c r="R33" s="116"/>
      <c r="S33" s="116"/>
      <c r="T33" s="116"/>
      <c r="U33" s="116"/>
      <c r="V33" s="116"/>
      <c r="W33" s="116"/>
      <c r="X33" s="116"/>
    </row>
    <row r="34" s="51" customFormat="1" ht="18.9" hidden="1" customHeight="1" spans="1:24">
      <c r="A34" s="95"/>
      <c r="B34" s="96" t="s">
        <v>74</v>
      </c>
      <c r="C34" s="95" t="s">
        <v>62</v>
      </c>
      <c r="D34" s="98">
        <v>17.59</v>
      </c>
      <c r="E34" s="98"/>
      <c r="F34" s="98">
        <v>17.59</v>
      </c>
      <c r="G34" s="99" t="s">
        <v>102</v>
      </c>
      <c r="H34" s="100" t="s">
        <v>76</v>
      </c>
      <c r="I34" s="95"/>
      <c r="J34" s="100"/>
      <c r="K34" s="100"/>
      <c r="L34" s="100"/>
      <c r="M34" s="116"/>
      <c r="N34" s="116"/>
      <c r="O34" s="100"/>
      <c r="P34" s="116"/>
      <c r="Q34" s="116"/>
      <c r="R34" s="116"/>
      <c r="S34" s="116"/>
      <c r="T34" s="116"/>
      <c r="U34" s="116"/>
      <c r="V34" s="116"/>
      <c r="W34" s="116"/>
      <c r="X34" s="116"/>
    </row>
    <row r="35" s="51" customFormat="1" ht="18.9" hidden="1" customHeight="1" spans="1:24">
      <c r="A35" s="95"/>
      <c r="B35" s="96" t="s">
        <v>103</v>
      </c>
      <c r="C35" s="95" t="s">
        <v>62</v>
      </c>
      <c r="D35" s="98">
        <v>5.65</v>
      </c>
      <c r="E35" s="98"/>
      <c r="F35" s="98">
        <v>5.65</v>
      </c>
      <c r="G35" s="99" t="s">
        <v>104</v>
      </c>
      <c r="H35" s="100" t="s">
        <v>105</v>
      </c>
      <c r="I35" s="95"/>
      <c r="J35" s="100"/>
      <c r="K35" s="100"/>
      <c r="L35" s="100"/>
      <c r="M35" s="116"/>
      <c r="N35" s="116"/>
      <c r="O35" s="100"/>
      <c r="P35" s="116"/>
      <c r="Q35" s="116"/>
      <c r="R35" s="116"/>
      <c r="S35" s="116"/>
      <c r="T35" s="116"/>
      <c r="U35" s="116"/>
      <c r="V35" s="116"/>
      <c r="W35" s="116"/>
      <c r="X35" s="116"/>
    </row>
    <row r="36" s="51" customFormat="1" ht="30" hidden="1" customHeight="1" spans="1:24">
      <c r="A36" s="95"/>
      <c r="B36" s="96" t="s">
        <v>106</v>
      </c>
      <c r="C36" s="95" t="s">
        <v>62</v>
      </c>
      <c r="D36" s="98">
        <v>9.19</v>
      </c>
      <c r="E36" s="98"/>
      <c r="F36" s="98">
        <v>9.19</v>
      </c>
      <c r="G36" s="99" t="s">
        <v>107</v>
      </c>
      <c r="H36" s="100" t="s">
        <v>108</v>
      </c>
      <c r="I36" s="95"/>
      <c r="J36" s="100"/>
      <c r="K36" s="100"/>
      <c r="L36" s="100"/>
      <c r="M36" s="116"/>
      <c r="N36" s="116"/>
      <c r="O36" s="100"/>
      <c r="P36" s="116"/>
      <c r="Q36" s="116"/>
      <c r="R36" s="116"/>
      <c r="S36" s="116"/>
      <c r="T36" s="116"/>
      <c r="U36" s="116"/>
      <c r="V36" s="116"/>
      <c r="W36" s="116"/>
      <c r="X36" s="116"/>
    </row>
    <row r="37" ht="30" hidden="1" customHeight="1" spans="1:24">
      <c r="A37" s="85">
        <v>10</v>
      </c>
      <c r="B37" s="86" t="s">
        <v>109</v>
      </c>
      <c r="C37" s="85" t="s">
        <v>62</v>
      </c>
      <c r="D37" s="87">
        <f>E37+F37</f>
        <v>8</v>
      </c>
      <c r="E37" s="87"/>
      <c r="F37" s="87">
        <v>8</v>
      </c>
      <c r="G37" s="88" t="s">
        <v>110</v>
      </c>
      <c r="H37" s="88" t="s">
        <v>111</v>
      </c>
      <c r="I37" s="85"/>
      <c r="J37" s="94"/>
      <c r="K37" s="112" t="s">
        <v>83</v>
      </c>
      <c r="L37" s="94" t="s">
        <v>112</v>
      </c>
      <c r="M37" s="113">
        <v>2018</v>
      </c>
      <c r="N37" s="113"/>
      <c r="O37" s="94" t="s">
        <v>67</v>
      </c>
      <c r="P37" s="113"/>
      <c r="Q37" s="113"/>
      <c r="R37" s="113"/>
      <c r="S37" s="113"/>
      <c r="T37" s="113"/>
      <c r="U37" s="113"/>
      <c r="V37" s="113"/>
      <c r="W37" s="113"/>
      <c r="X37" s="113"/>
    </row>
    <row r="38" s="51" customFormat="1" ht="50.1" hidden="1" customHeight="1" spans="1:24">
      <c r="A38" s="95"/>
      <c r="B38" s="96" t="s">
        <v>113</v>
      </c>
      <c r="C38" s="95" t="s">
        <v>62</v>
      </c>
      <c r="D38" s="98">
        <v>2.1</v>
      </c>
      <c r="E38" s="98"/>
      <c r="F38" s="98">
        <v>2.1</v>
      </c>
      <c r="G38" s="99" t="s">
        <v>114</v>
      </c>
      <c r="H38" s="99" t="s">
        <v>111</v>
      </c>
      <c r="I38" s="95"/>
      <c r="J38" s="100"/>
      <c r="K38" s="117" t="s">
        <v>115</v>
      </c>
      <c r="L38" s="100"/>
      <c r="M38" s="116"/>
      <c r="N38" s="116"/>
      <c r="O38" s="100"/>
      <c r="P38" s="116"/>
      <c r="Q38" s="116"/>
      <c r="R38" s="116"/>
      <c r="S38" s="116"/>
      <c r="T38" s="116"/>
      <c r="U38" s="116"/>
      <c r="V38" s="116"/>
      <c r="W38" s="116"/>
      <c r="X38" s="116"/>
    </row>
    <row r="39" ht="30" hidden="1" customHeight="1" spans="1:24">
      <c r="A39" s="85">
        <v>11</v>
      </c>
      <c r="B39" s="86" t="s">
        <v>109</v>
      </c>
      <c r="C39" s="85" t="s">
        <v>62</v>
      </c>
      <c r="D39" s="87">
        <f>E39+F39</f>
        <v>8</v>
      </c>
      <c r="E39" s="87"/>
      <c r="F39" s="87">
        <v>8</v>
      </c>
      <c r="G39" s="88" t="s">
        <v>116</v>
      </c>
      <c r="H39" s="88" t="s">
        <v>117</v>
      </c>
      <c r="I39" s="85"/>
      <c r="J39" s="94"/>
      <c r="K39" s="112" t="s">
        <v>83</v>
      </c>
      <c r="L39" s="94" t="s">
        <v>66</v>
      </c>
      <c r="M39" s="113">
        <v>2017</v>
      </c>
      <c r="N39" s="113"/>
      <c r="O39" s="94" t="s">
        <v>67</v>
      </c>
      <c r="P39" s="113"/>
      <c r="Q39" s="113"/>
      <c r="R39" s="113"/>
      <c r="S39" s="113"/>
      <c r="T39" s="113"/>
      <c r="U39" s="113"/>
      <c r="V39" s="113"/>
      <c r="W39" s="113"/>
      <c r="X39" s="113"/>
    </row>
    <row r="40" ht="48" hidden="1" spans="1:24">
      <c r="A40" s="85">
        <v>12</v>
      </c>
      <c r="B40" s="86" t="s">
        <v>118</v>
      </c>
      <c r="C40" s="85" t="s">
        <v>119</v>
      </c>
      <c r="D40" s="87">
        <v>150</v>
      </c>
      <c r="E40" s="87"/>
      <c r="F40" s="87">
        <v>150</v>
      </c>
      <c r="G40" s="88" t="s">
        <v>120</v>
      </c>
      <c r="H40" s="88" t="s">
        <v>121</v>
      </c>
      <c r="I40" s="85"/>
      <c r="J40" s="94"/>
      <c r="K40" s="112" t="s">
        <v>83</v>
      </c>
      <c r="L40" s="94" t="s">
        <v>66</v>
      </c>
      <c r="M40" s="113"/>
      <c r="N40" s="113"/>
      <c r="O40" s="94"/>
      <c r="P40" s="113"/>
      <c r="Q40" s="113"/>
      <c r="R40" s="113"/>
      <c r="S40" s="113"/>
      <c r="T40" s="113"/>
      <c r="U40" s="113"/>
      <c r="V40" s="113"/>
      <c r="W40" s="113"/>
      <c r="X40" s="113"/>
    </row>
    <row r="41" s="51" customFormat="1" ht="28.5" hidden="1" customHeight="1" spans="1:24">
      <c r="A41" s="182" t="s">
        <v>122</v>
      </c>
      <c r="B41" s="96" t="s">
        <v>123</v>
      </c>
      <c r="C41" s="95" t="s">
        <v>87</v>
      </c>
      <c r="D41" s="98">
        <v>60</v>
      </c>
      <c r="E41" s="98"/>
      <c r="F41" s="98">
        <v>60</v>
      </c>
      <c r="G41" s="100" t="s">
        <v>124</v>
      </c>
      <c r="H41" s="99" t="s">
        <v>121</v>
      </c>
      <c r="I41" s="95"/>
      <c r="J41" s="100"/>
      <c r="K41" s="112" t="s">
        <v>83</v>
      </c>
      <c r="L41" s="94" t="s">
        <v>66</v>
      </c>
      <c r="M41" s="116"/>
      <c r="N41" s="116"/>
      <c r="O41" s="100"/>
      <c r="P41" s="116"/>
      <c r="Q41" s="116"/>
      <c r="R41" s="116"/>
      <c r="S41" s="116"/>
      <c r="T41" s="116"/>
      <c r="U41" s="116"/>
      <c r="V41" s="116"/>
      <c r="W41" s="116"/>
      <c r="X41" s="116"/>
    </row>
    <row r="42" s="51" customFormat="1" ht="30" hidden="1" customHeight="1" spans="1:24">
      <c r="A42" s="182" t="s">
        <v>122</v>
      </c>
      <c r="B42" s="96" t="s">
        <v>125</v>
      </c>
      <c r="C42" s="95" t="s">
        <v>62</v>
      </c>
      <c r="D42" s="98">
        <v>10</v>
      </c>
      <c r="E42" s="98"/>
      <c r="F42" s="98">
        <v>10</v>
      </c>
      <c r="G42" s="99" t="s">
        <v>126</v>
      </c>
      <c r="H42" s="99" t="s">
        <v>121</v>
      </c>
      <c r="I42" s="95"/>
      <c r="J42" s="100"/>
      <c r="K42" s="112" t="s">
        <v>83</v>
      </c>
      <c r="L42" s="94" t="s">
        <v>66</v>
      </c>
      <c r="M42" s="116"/>
      <c r="N42" s="116"/>
      <c r="O42" s="100"/>
      <c r="P42" s="116"/>
      <c r="Q42" s="116"/>
      <c r="R42" s="116"/>
      <c r="S42" s="116"/>
      <c r="T42" s="116"/>
      <c r="U42" s="116"/>
      <c r="V42" s="116"/>
      <c r="W42" s="116"/>
      <c r="X42" s="116"/>
    </row>
    <row r="43" s="51" customFormat="1" ht="30" hidden="1" customHeight="1" spans="1:24">
      <c r="A43" s="182" t="s">
        <v>122</v>
      </c>
      <c r="B43" s="96" t="s">
        <v>127</v>
      </c>
      <c r="C43" s="95" t="s">
        <v>128</v>
      </c>
      <c r="D43" s="98">
        <v>15</v>
      </c>
      <c r="E43" s="98"/>
      <c r="F43" s="98">
        <v>15</v>
      </c>
      <c r="G43" s="100" t="s">
        <v>129</v>
      </c>
      <c r="H43" s="99" t="s">
        <v>121</v>
      </c>
      <c r="I43" s="95"/>
      <c r="J43" s="100"/>
      <c r="K43" s="112" t="s">
        <v>83</v>
      </c>
      <c r="L43" s="94" t="s">
        <v>66</v>
      </c>
      <c r="M43" s="116"/>
      <c r="N43" s="116"/>
      <c r="O43" s="100"/>
      <c r="P43" s="116"/>
      <c r="Q43" s="116"/>
      <c r="R43" s="116"/>
      <c r="S43" s="116"/>
      <c r="T43" s="116"/>
      <c r="U43" s="116"/>
      <c r="V43" s="116"/>
      <c r="W43" s="116"/>
      <c r="X43" s="116"/>
    </row>
    <row r="44" s="51" customFormat="1" ht="30" hidden="1" customHeight="1" spans="1:24">
      <c r="A44" s="182" t="s">
        <v>122</v>
      </c>
      <c r="B44" s="96" t="s">
        <v>130</v>
      </c>
      <c r="C44" s="95" t="s">
        <v>131</v>
      </c>
      <c r="D44" s="98">
        <v>65</v>
      </c>
      <c r="E44" s="98"/>
      <c r="F44" s="98">
        <v>65</v>
      </c>
      <c r="G44" s="99" t="s">
        <v>132</v>
      </c>
      <c r="H44" s="99" t="s">
        <v>121</v>
      </c>
      <c r="I44" s="95"/>
      <c r="J44" s="100"/>
      <c r="K44" s="112" t="s">
        <v>83</v>
      </c>
      <c r="L44" s="94" t="s">
        <v>66</v>
      </c>
      <c r="M44" s="116"/>
      <c r="N44" s="116"/>
      <c r="O44" s="100"/>
      <c r="P44" s="116"/>
      <c r="Q44" s="116"/>
      <c r="R44" s="116"/>
      <c r="S44" s="116"/>
      <c r="T44" s="116"/>
      <c r="U44" s="116"/>
      <c r="V44" s="116"/>
      <c r="W44" s="116"/>
      <c r="X44" s="116"/>
    </row>
    <row r="45" ht="24" hidden="1" spans="1:24">
      <c r="A45" s="85">
        <v>13</v>
      </c>
      <c r="B45" s="86" t="s">
        <v>133</v>
      </c>
      <c r="C45" s="85" t="s">
        <v>134</v>
      </c>
      <c r="D45" s="87">
        <v>98.66</v>
      </c>
      <c r="E45" s="87"/>
      <c r="F45" s="87">
        <v>98.66</v>
      </c>
      <c r="G45" s="88" t="s">
        <v>135</v>
      </c>
      <c r="H45" s="94" t="s">
        <v>79</v>
      </c>
      <c r="I45" s="85"/>
      <c r="J45" s="94"/>
      <c r="K45" s="112" t="s">
        <v>83</v>
      </c>
      <c r="L45" s="94" t="s">
        <v>66</v>
      </c>
      <c r="M45" s="113"/>
      <c r="N45" s="113"/>
      <c r="O45" s="94"/>
      <c r="P45" s="113"/>
      <c r="Q45" s="113"/>
      <c r="R45" s="113"/>
      <c r="S45" s="113"/>
      <c r="T45" s="113"/>
      <c r="U45" s="113"/>
      <c r="V45" s="113"/>
      <c r="W45" s="113"/>
      <c r="X45" s="113"/>
    </row>
    <row r="46" s="51" customFormat="1" ht="30" hidden="1" customHeight="1" spans="1:24">
      <c r="A46" s="182" t="s">
        <v>122</v>
      </c>
      <c r="B46" s="96" t="s">
        <v>136</v>
      </c>
      <c r="C46" s="95" t="s">
        <v>137</v>
      </c>
      <c r="D46" s="98">
        <v>28.81</v>
      </c>
      <c r="E46" s="98"/>
      <c r="F46" s="98">
        <v>28.81</v>
      </c>
      <c r="G46" s="99" t="s">
        <v>138</v>
      </c>
      <c r="H46" s="100" t="s">
        <v>79</v>
      </c>
      <c r="I46" s="95"/>
      <c r="J46" s="100"/>
      <c r="K46" s="112" t="s">
        <v>83</v>
      </c>
      <c r="L46" s="94" t="s">
        <v>112</v>
      </c>
      <c r="M46" s="116"/>
      <c r="N46" s="116"/>
      <c r="O46" s="100"/>
      <c r="P46" s="116"/>
      <c r="Q46" s="116"/>
      <c r="R46" s="116"/>
      <c r="S46" s="116"/>
      <c r="T46" s="116"/>
      <c r="U46" s="116"/>
      <c r="V46" s="116"/>
      <c r="W46" s="116"/>
      <c r="X46" s="116"/>
    </row>
    <row r="47" s="51" customFormat="1" ht="30" hidden="1" customHeight="1" spans="1:24">
      <c r="A47" s="182" t="s">
        <v>122</v>
      </c>
      <c r="B47" s="96" t="s">
        <v>139</v>
      </c>
      <c r="C47" s="95" t="s">
        <v>89</v>
      </c>
      <c r="D47" s="98">
        <v>8.31</v>
      </c>
      <c r="E47" s="98"/>
      <c r="F47" s="98">
        <v>8.31</v>
      </c>
      <c r="G47" s="99" t="s">
        <v>140</v>
      </c>
      <c r="H47" s="100" t="s">
        <v>79</v>
      </c>
      <c r="I47" s="95"/>
      <c r="J47" s="100"/>
      <c r="K47" s="112"/>
      <c r="L47" s="94"/>
      <c r="M47" s="116"/>
      <c r="N47" s="116"/>
      <c r="O47" s="100"/>
      <c r="P47" s="116"/>
      <c r="Q47" s="116"/>
      <c r="R47" s="116"/>
      <c r="S47" s="116"/>
      <c r="T47" s="116"/>
      <c r="U47" s="116"/>
      <c r="V47" s="116"/>
      <c r="W47" s="116"/>
      <c r="X47" s="116"/>
    </row>
    <row r="48" s="51" customFormat="1" ht="30" hidden="1" customHeight="1" spans="1:24">
      <c r="A48" s="182" t="s">
        <v>122</v>
      </c>
      <c r="B48" s="96" t="s">
        <v>136</v>
      </c>
      <c r="C48" s="95" t="s">
        <v>137</v>
      </c>
      <c r="D48" s="98">
        <v>9.81</v>
      </c>
      <c r="E48" s="98"/>
      <c r="F48" s="98">
        <v>9.81</v>
      </c>
      <c r="G48" s="99" t="s">
        <v>141</v>
      </c>
      <c r="H48" s="100" t="s">
        <v>79</v>
      </c>
      <c r="I48" s="95"/>
      <c r="J48" s="100"/>
      <c r="K48" s="112" t="s">
        <v>83</v>
      </c>
      <c r="L48" s="94" t="s">
        <v>112</v>
      </c>
      <c r="M48" s="116"/>
      <c r="N48" s="116"/>
      <c r="O48" s="100"/>
      <c r="P48" s="116"/>
      <c r="Q48" s="116"/>
      <c r="R48" s="116"/>
      <c r="S48" s="116"/>
      <c r="T48" s="116"/>
      <c r="U48" s="116"/>
      <c r="V48" s="116"/>
      <c r="W48" s="116"/>
      <c r="X48" s="116"/>
    </row>
    <row r="49" s="51" customFormat="1" ht="30" hidden="1" customHeight="1" spans="1:24">
      <c r="A49" s="182" t="s">
        <v>122</v>
      </c>
      <c r="B49" s="96" t="s">
        <v>142</v>
      </c>
      <c r="C49" s="95" t="s">
        <v>137</v>
      </c>
      <c r="D49" s="98">
        <v>51.73</v>
      </c>
      <c r="E49" s="98"/>
      <c r="F49" s="98">
        <v>51.73</v>
      </c>
      <c r="G49" s="99" t="s">
        <v>143</v>
      </c>
      <c r="H49" s="100" t="s">
        <v>79</v>
      </c>
      <c r="I49" s="95"/>
      <c r="J49" s="100"/>
      <c r="K49" s="112" t="s">
        <v>83</v>
      </c>
      <c r="L49" s="94" t="s">
        <v>112</v>
      </c>
      <c r="M49" s="116"/>
      <c r="N49" s="116"/>
      <c r="O49" s="100"/>
      <c r="P49" s="116"/>
      <c r="Q49" s="116"/>
      <c r="R49" s="116"/>
      <c r="S49" s="116"/>
      <c r="T49" s="116"/>
      <c r="U49" s="116"/>
      <c r="V49" s="116"/>
      <c r="W49" s="116"/>
      <c r="X49" s="116"/>
    </row>
    <row r="50" ht="28.5" hidden="1" customHeight="1" spans="1:24">
      <c r="A50" s="85">
        <v>14</v>
      </c>
      <c r="B50" s="86" t="s">
        <v>144</v>
      </c>
      <c r="C50" s="85" t="s">
        <v>145</v>
      </c>
      <c r="D50" s="87">
        <f>E50+F50</f>
        <v>28.27</v>
      </c>
      <c r="E50" s="87"/>
      <c r="F50" s="87">
        <v>28.27</v>
      </c>
      <c r="G50" s="88" t="s">
        <v>146</v>
      </c>
      <c r="H50" s="88" t="s">
        <v>117</v>
      </c>
      <c r="I50" s="85"/>
      <c r="J50" s="94"/>
      <c r="K50" s="112" t="s">
        <v>83</v>
      </c>
      <c r="L50" s="94" t="s">
        <v>112</v>
      </c>
      <c r="M50" s="113">
        <v>2017</v>
      </c>
      <c r="N50" s="113"/>
      <c r="O50" s="94" t="s">
        <v>67</v>
      </c>
      <c r="P50" s="113"/>
      <c r="Q50" s="113"/>
      <c r="R50" s="113"/>
      <c r="S50" s="113"/>
      <c r="T50" s="113"/>
      <c r="U50" s="113"/>
      <c r="V50" s="113"/>
      <c r="W50" s="113"/>
      <c r="X50" s="113"/>
    </row>
    <row r="51" ht="30" hidden="1" customHeight="1" spans="1:24">
      <c r="A51" s="85">
        <v>15</v>
      </c>
      <c r="B51" s="103" t="s">
        <v>147</v>
      </c>
      <c r="C51" s="85" t="s">
        <v>145</v>
      </c>
      <c r="D51" s="87">
        <v>5.4</v>
      </c>
      <c r="E51" s="104"/>
      <c r="F51" s="87">
        <v>5.4</v>
      </c>
      <c r="G51" s="94" t="s">
        <v>148</v>
      </c>
      <c r="H51" s="94" t="s">
        <v>149</v>
      </c>
      <c r="I51" s="85"/>
      <c r="J51" s="94"/>
      <c r="K51" s="94" t="s">
        <v>150</v>
      </c>
      <c r="L51" s="94"/>
      <c r="M51" s="94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</row>
    <row r="52" ht="30" hidden="1" customHeight="1" spans="1:24">
      <c r="A52" s="85">
        <v>16</v>
      </c>
      <c r="B52" s="103" t="s">
        <v>151</v>
      </c>
      <c r="C52" s="85" t="s">
        <v>145</v>
      </c>
      <c r="D52" s="87">
        <v>1.5</v>
      </c>
      <c r="E52" s="104"/>
      <c r="F52" s="87">
        <v>1.5</v>
      </c>
      <c r="G52" s="94" t="s">
        <v>152</v>
      </c>
      <c r="H52" s="94" t="s">
        <v>153</v>
      </c>
      <c r="I52" s="85"/>
      <c r="J52" s="94"/>
      <c r="K52" s="94" t="s">
        <v>154</v>
      </c>
      <c r="L52" s="94"/>
      <c r="M52" s="94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</row>
    <row r="53" ht="42" hidden="1" customHeight="1" spans="1:24">
      <c r="A53" s="85">
        <v>17</v>
      </c>
      <c r="B53" s="86" t="s">
        <v>155</v>
      </c>
      <c r="C53" s="85" t="s">
        <v>156</v>
      </c>
      <c r="D53" s="87">
        <f>E53+F53</f>
        <v>0.86</v>
      </c>
      <c r="E53" s="87"/>
      <c r="F53" s="87">
        <v>0.86</v>
      </c>
      <c r="G53" s="94" t="s">
        <v>55</v>
      </c>
      <c r="H53" s="94" t="s">
        <v>79</v>
      </c>
      <c r="I53" s="85"/>
      <c r="J53" s="94"/>
      <c r="K53" s="112" t="s">
        <v>157</v>
      </c>
      <c r="L53" s="94" t="s">
        <v>112</v>
      </c>
      <c r="M53" s="113"/>
      <c r="N53" s="113"/>
      <c r="O53" s="94" t="s">
        <v>67</v>
      </c>
      <c r="P53" s="113"/>
      <c r="Q53" s="113"/>
      <c r="R53" s="113"/>
      <c r="S53" s="113"/>
      <c r="T53" s="113"/>
      <c r="U53" s="113"/>
      <c r="V53" s="113"/>
      <c r="W53" s="113"/>
      <c r="X53" s="113"/>
    </row>
    <row r="54" ht="28.5" hidden="1" customHeight="1" spans="1:24">
      <c r="A54" s="85">
        <v>18</v>
      </c>
      <c r="B54" s="103" t="s">
        <v>158</v>
      </c>
      <c r="C54" s="85" t="s">
        <v>156</v>
      </c>
      <c r="D54" s="87">
        <f>E54+F54</f>
        <v>0.06</v>
      </c>
      <c r="E54" s="87"/>
      <c r="F54" s="87">
        <v>0.06</v>
      </c>
      <c r="G54" s="88" t="s">
        <v>159</v>
      </c>
      <c r="H54" s="88" t="s">
        <v>76</v>
      </c>
      <c r="I54" s="85"/>
      <c r="J54" s="94"/>
      <c r="K54" s="112" t="s">
        <v>83</v>
      </c>
      <c r="L54" s="94" t="s">
        <v>112</v>
      </c>
      <c r="M54" s="113">
        <v>2017</v>
      </c>
      <c r="N54" s="113"/>
      <c r="O54" s="94" t="s">
        <v>67</v>
      </c>
      <c r="P54" s="113"/>
      <c r="Q54" s="113"/>
      <c r="R54" s="113"/>
      <c r="S54" s="113"/>
      <c r="T54" s="113"/>
      <c r="U54" s="113"/>
      <c r="V54" s="113"/>
      <c r="W54" s="113"/>
      <c r="X54" s="113"/>
    </row>
    <row r="55" ht="48" spans="1:24">
      <c r="A55" s="85">
        <v>19</v>
      </c>
      <c r="B55" s="86" t="s">
        <v>160</v>
      </c>
      <c r="C55" s="85" t="s">
        <v>156</v>
      </c>
      <c r="D55" s="87">
        <f>SUM(D56:D62)</f>
        <v>2.5</v>
      </c>
      <c r="E55" s="87"/>
      <c r="F55" s="87">
        <f t="shared" ref="F55" si="1">SUM(F56:F62)</f>
        <v>2.5</v>
      </c>
      <c r="G55" s="88" t="s">
        <v>161</v>
      </c>
      <c r="H55" s="88" t="s">
        <v>162</v>
      </c>
      <c r="I55" s="85"/>
      <c r="J55" s="94"/>
      <c r="K55" s="112" t="s">
        <v>163</v>
      </c>
      <c r="L55" s="94" t="s">
        <v>112</v>
      </c>
      <c r="M55" s="113">
        <v>2017</v>
      </c>
      <c r="N55" s="113"/>
      <c r="O55" s="94" t="s">
        <v>67</v>
      </c>
      <c r="P55" s="113"/>
      <c r="Q55" s="113"/>
      <c r="R55" s="113"/>
      <c r="S55" s="113"/>
      <c r="T55" s="113"/>
      <c r="U55" s="113"/>
      <c r="V55" s="113"/>
      <c r="W55" s="113"/>
      <c r="X55" s="113"/>
    </row>
    <row r="56" s="51" customFormat="1" ht="18.9" hidden="1" customHeight="1" spans="1:24">
      <c r="A56" s="95"/>
      <c r="B56" s="102" t="s">
        <v>164</v>
      </c>
      <c r="C56" s="95" t="s">
        <v>156</v>
      </c>
      <c r="D56" s="98">
        <f t="shared" ref="D56:D62" si="2">E56+F56</f>
        <v>0.7</v>
      </c>
      <c r="E56" s="98"/>
      <c r="F56" s="98">
        <v>0.7</v>
      </c>
      <c r="G56" s="99" t="s">
        <v>55</v>
      </c>
      <c r="H56" s="99" t="s">
        <v>117</v>
      </c>
      <c r="I56" s="95"/>
      <c r="J56" s="100"/>
      <c r="K56" s="117"/>
      <c r="L56" s="100"/>
      <c r="M56" s="116"/>
      <c r="N56" s="116"/>
      <c r="O56" s="100"/>
      <c r="P56" s="116"/>
      <c r="Q56" s="116"/>
      <c r="R56" s="116"/>
      <c r="S56" s="116"/>
      <c r="T56" s="116"/>
      <c r="U56" s="116"/>
      <c r="V56" s="116"/>
      <c r="W56" s="116"/>
      <c r="X56" s="116"/>
    </row>
    <row r="57" s="51" customFormat="1" ht="18.9" hidden="1" customHeight="1" spans="1:24">
      <c r="A57" s="95"/>
      <c r="B57" s="102" t="s">
        <v>103</v>
      </c>
      <c r="C57" s="95" t="s">
        <v>156</v>
      </c>
      <c r="D57" s="98">
        <f t="shared" si="2"/>
        <v>0.4</v>
      </c>
      <c r="E57" s="98"/>
      <c r="F57" s="98">
        <v>0.4</v>
      </c>
      <c r="G57" s="99" t="s">
        <v>165</v>
      </c>
      <c r="H57" s="99" t="s">
        <v>105</v>
      </c>
      <c r="I57" s="95"/>
      <c r="J57" s="100"/>
      <c r="K57" s="117"/>
      <c r="L57" s="100"/>
      <c r="M57" s="116"/>
      <c r="N57" s="116"/>
      <c r="O57" s="100"/>
      <c r="P57" s="116"/>
      <c r="Q57" s="116"/>
      <c r="R57" s="116"/>
      <c r="S57" s="116"/>
      <c r="T57" s="116"/>
      <c r="U57" s="116"/>
      <c r="V57" s="116"/>
      <c r="W57" s="116"/>
      <c r="X57" s="116"/>
    </row>
    <row r="58" s="51" customFormat="1" ht="18.9" hidden="1" customHeight="1" spans="1:24">
      <c r="A58" s="95"/>
      <c r="B58" s="102" t="s">
        <v>166</v>
      </c>
      <c r="C58" s="95" t="s">
        <v>156</v>
      </c>
      <c r="D58" s="98">
        <f t="shared" si="2"/>
        <v>0.25</v>
      </c>
      <c r="E58" s="98"/>
      <c r="F58" s="98">
        <v>0.25</v>
      </c>
      <c r="G58" s="99" t="s">
        <v>167</v>
      </c>
      <c r="H58" s="99" t="s">
        <v>168</v>
      </c>
      <c r="I58" s="95"/>
      <c r="J58" s="100"/>
      <c r="K58" s="117"/>
      <c r="L58" s="100"/>
      <c r="M58" s="116"/>
      <c r="N58" s="116"/>
      <c r="O58" s="100"/>
      <c r="P58" s="116"/>
      <c r="Q58" s="116"/>
      <c r="R58" s="116"/>
      <c r="S58" s="116"/>
      <c r="T58" s="116"/>
      <c r="U58" s="116"/>
      <c r="V58" s="116"/>
      <c r="W58" s="116"/>
      <c r="X58" s="116"/>
    </row>
    <row r="59" s="51" customFormat="1" ht="18.9" hidden="1" customHeight="1" spans="1:24">
      <c r="A59" s="95"/>
      <c r="B59" s="102" t="s">
        <v>68</v>
      </c>
      <c r="C59" s="95" t="s">
        <v>156</v>
      </c>
      <c r="D59" s="98">
        <f t="shared" si="2"/>
        <v>0.15</v>
      </c>
      <c r="E59" s="98"/>
      <c r="F59" s="98">
        <v>0.15</v>
      </c>
      <c r="G59" s="99" t="s">
        <v>169</v>
      </c>
      <c r="H59" s="99" t="s">
        <v>70</v>
      </c>
      <c r="I59" s="95"/>
      <c r="J59" s="100"/>
      <c r="K59" s="117"/>
      <c r="L59" s="100"/>
      <c r="M59" s="116"/>
      <c r="N59" s="116"/>
      <c r="O59" s="100"/>
      <c r="P59" s="116"/>
      <c r="Q59" s="116"/>
      <c r="R59" s="116"/>
      <c r="S59" s="116"/>
      <c r="T59" s="116"/>
      <c r="U59" s="116"/>
      <c r="V59" s="116"/>
      <c r="W59" s="116"/>
      <c r="X59" s="116"/>
    </row>
    <row r="60" s="51" customFormat="1" ht="19.05" customHeight="1" spans="1:24">
      <c r="A60" s="95"/>
      <c r="B60" s="102" t="s">
        <v>71</v>
      </c>
      <c r="C60" s="95" t="s">
        <v>156</v>
      </c>
      <c r="D60" s="98">
        <f t="shared" si="2"/>
        <v>0.34</v>
      </c>
      <c r="E60" s="98"/>
      <c r="F60" s="98">
        <v>0.34</v>
      </c>
      <c r="G60" s="99" t="s">
        <v>170</v>
      </c>
      <c r="H60" s="99" t="s">
        <v>73</v>
      </c>
      <c r="I60" s="95"/>
      <c r="J60" s="100"/>
      <c r="K60" s="117"/>
      <c r="L60" s="100"/>
      <c r="M60" s="116"/>
      <c r="N60" s="116"/>
      <c r="O60" s="100"/>
      <c r="P60" s="116"/>
      <c r="Q60" s="116"/>
      <c r="R60" s="116"/>
      <c r="S60" s="116"/>
      <c r="T60" s="116"/>
      <c r="U60" s="116"/>
      <c r="V60" s="116"/>
      <c r="W60" s="116"/>
      <c r="X60" s="116"/>
    </row>
    <row r="61" s="51" customFormat="1" ht="18.9" hidden="1" customHeight="1" spans="1:24">
      <c r="A61" s="95"/>
      <c r="B61" s="102" t="s">
        <v>171</v>
      </c>
      <c r="C61" s="95" t="s">
        <v>156</v>
      </c>
      <c r="D61" s="98">
        <f t="shared" si="2"/>
        <v>0.42</v>
      </c>
      <c r="E61" s="98"/>
      <c r="F61" s="98">
        <v>0.42</v>
      </c>
      <c r="G61" s="99" t="s">
        <v>172</v>
      </c>
      <c r="H61" s="100" t="s">
        <v>79</v>
      </c>
      <c r="I61" s="95"/>
      <c r="J61" s="100"/>
      <c r="K61" s="117"/>
      <c r="L61" s="100"/>
      <c r="M61" s="116"/>
      <c r="N61" s="116"/>
      <c r="O61" s="100"/>
      <c r="P61" s="116"/>
      <c r="Q61" s="116"/>
      <c r="R61" s="116"/>
      <c r="S61" s="116"/>
      <c r="T61" s="116"/>
      <c r="U61" s="116"/>
      <c r="V61" s="116"/>
      <c r="W61" s="116"/>
      <c r="X61" s="116"/>
    </row>
    <row r="62" s="51" customFormat="1" ht="18.9" hidden="1" customHeight="1" spans="1:24">
      <c r="A62" s="95"/>
      <c r="B62" s="102" t="s">
        <v>100</v>
      </c>
      <c r="C62" s="95" t="s">
        <v>156</v>
      </c>
      <c r="D62" s="98">
        <f t="shared" si="2"/>
        <v>0.24</v>
      </c>
      <c r="E62" s="98"/>
      <c r="F62" s="98">
        <v>0.24</v>
      </c>
      <c r="G62" s="99" t="s">
        <v>173</v>
      </c>
      <c r="H62" s="99" t="s">
        <v>82</v>
      </c>
      <c r="I62" s="95"/>
      <c r="J62" s="100"/>
      <c r="K62" s="117"/>
      <c r="L62" s="100"/>
      <c r="M62" s="116"/>
      <c r="N62" s="116"/>
      <c r="O62" s="100"/>
      <c r="P62" s="116"/>
      <c r="Q62" s="116"/>
      <c r="R62" s="116"/>
      <c r="S62" s="116"/>
      <c r="T62" s="116"/>
      <c r="U62" s="116"/>
      <c r="V62" s="116"/>
      <c r="W62" s="116"/>
      <c r="X62" s="116"/>
    </row>
    <row r="63" ht="19.05" customHeight="1" spans="1:24">
      <c r="A63" s="85">
        <v>20</v>
      </c>
      <c r="B63" s="86" t="s">
        <v>174</v>
      </c>
      <c r="C63" s="85" t="s">
        <v>156</v>
      </c>
      <c r="D63" s="87">
        <v>0.68</v>
      </c>
      <c r="E63" s="87"/>
      <c r="F63" s="87">
        <v>0.68</v>
      </c>
      <c r="G63" s="104" t="s">
        <v>175</v>
      </c>
      <c r="H63" s="104" t="s">
        <v>73</v>
      </c>
      <c r="I63" s="85"/>
      <c r="J63" s="88"/>
      <c r="K63" s="112" t="s">
        <v>176</v>
      </c>
      <c r="L63" s="94" t="s">
        <v>58</v>
      </c>
      <c r="M63" s="113"/>
      <c r="N63" s="113"/>
      <c r="O63" s="94"/>
      <c r="P63" s="113"/>
      <c r="Q63" s="113"/>
      <c r="R63" s="113"/>
      <c r="S63" s="113"/>
      <c r="T63" s="113"/>
      <c r="U63" s="113"/>
      <c r="V63" s="113"/>
      <c r="W63" s="113"/>
      <c r="X63" s="113"/>
    </row>
    <row r="64" ht="19.95" hidden="1" customHeight="1" spans="1:24">
      <c r="A64" s="85">
        <v>21</v>
      </c>
      <c r="B64" s="86" t="s">
        <v>177</v>
      </c>
      <c r="C64" s="85" t="s">
        <v>156</v>
      </c>
      <c r="D64" s="87">
        <v>0.02</v>
      </c>
      <c r="E64" s="87"/>
      <c r="F64" s="87">
        <v>0.02</v>
      </c>
      <c r="G64" s="94" t="s">
        <v>55</v>
      </c>
      <c r="H64" s="88" t="s">
        <v>76</v>
      </c>
      <c r="I64" s="85"/>
      <c r="J64" s="88"/>
      <c r="K64" s="112" t="s">
        <v>176</v>
      </c>
      <c r="L64" s="94" t="s">
        <v>58</v>
      </c>
      <c r="M64" s="113">
        <v>2017</v>
      </c>
      <c r="N64" s="113"/>
      <c r="O64" s="94" t="s">
        <v>67</v>
      </c>
      <c r="P64" s="113"/>
      <c r="Q64" s="113"/>
      <c r="R64" s="113"/>
      <c r="S64" s="113"/>
      <c r="T64" s="113"/>
      <c r="U64" s="113"/>
      <c r="V64" s="113"/>
      <c r="W64" s="113"/>
      <c r="X64" s="113"/>
    </row>
    <row r="65" ht="25.05" customHeight="1" spans="1:24">
      <c r="A65" s="85">
        <v>22</v>
      </c>
      <c r="B65" s="86" t="s">
        <v>178</v>
      </c>
      <c r="C65" s="85" t="s">
        <v>156</v>
      </c>
      <c r="D65" s="87">
        <v>1</v>
      </c>
      <c r="E65" s="87"/>
      <c r="F65" s="87">
        <v>1</v>
      </c>
      <c r="G65" s="104" t="s">
        <v>179</v>
      </c>
      <c r="H65" s="94" t="s">
        <v>180</v>
      </c>
      <c r="I65" s="85"/>
      <c r="J65" s="88"/>
      <c r="K65" s="112" t="s">
        <v>176</v>
      </c>
      <c r="L65" s="94" t="s">
        <v>58</v>
      </c>
      <c r="M65" s="113"/>
      <c r="N65" s="113"/>
      <c r="O65" s="94"/>
      <c r="P65" s="113"/>
      <c r="Q65" s="113"/>
      <c r="R65" s="113"/>
      <c r="S65" s="113"/>
      <c r="T65" s="113"/>
      <c r="U65" s="113"/>
      <c r="V65" s="113"/>
      <c r="W65" s="113"/>
      <c r="X65" s="113"/>
    </row>
    <row r="66" ht="19.95" hidden="1" customHeight="1" spans="1:24">
      <c r="A66" s="85">
        <v>23</v>
      </c>
      <c r="B66" s="86" t="s">
        <v>181</v>
      </c>
      <c r="C66" s="85" t="s">
        <v>156</v>
      </c>
      <c r="D66" s="87">
        <v>4</v>
      </c>
      <c r="E66" s="87"/>
      <c r="F66" s="87">
        <v>4</v>
      </c>
      <c r="G66" s="104" t="s">
        <v>182</v>
      </c>
      <c r="H66" s="94" t="s">
        <v>82</v>
      </c>
      <c r="I66" s="85"/>
      <c r="J66" s="88"/>
      <c r="K66" s="112" t="s">
        <v>176</v>
      </c>
      <c r="L66" s="94" t="s">
        <v>58</v>
      </c>
      <c r="M66" s="113"/>
      <c r="N66" s="113"/>
      <c r="O66" s="94"/>
      <c r="P66" s="113"/>
      <c r="Q66" s="113"/>
      <c r="R66" s="113"/>
      <c r="S66" s="113"/>
      <c r="T66" s="113"/>
      <c r="U66" s="113"/>
      <c r="V66" s="113"/>
      <c r="W66" s="113"/>
      <c r="X66" s="113"/>
    </row>
    <row r="67" ht="47.4" hidden="1" customHeight="1" spans="1:24">
      <c r="A67" s="85">
        <v>24</v>
      </c>
      <c r="B67" s="86" t="s">
        <v>183</v>
      </c>
      <c r="C67" s="85" t="s">
        <v>184</v>
      </c>
      <c r="D67" s="87">
        <f>E67+F67</f>
        <v>6.95</v>
      </c>
      <c r="E67" s="87"/>
      <c r="F67" s="87">
        <v>6.95</v>
      </c>
      <c r="G67" s="94" t="s">
        <v>185</v>
      </c>
      <c r="H67" s="94" t="s">
        <v>186</v>
      </c>
      <c r="I67" s="85">
        <v>26</v>
      </c>
      <c r="J67" s="94" t="s">
        <v>187</v>
      </c>
      <c r="K67" s="94" t="s">
        <v>188</v>
      </c>
      <c r="L67" s="94" t="s">
        <v>66</v>
      </c>
      <c r="M67" s="113"/>
      <c r="N67" s="113"/>
      <c r="O67" s="94" t="s">
        <v>67</v>
      </c>
      <c r="P67" s="113"/>
      <c r="Q67" s="113"/>
      <c r="R67" s="113"/>
      <c r="S67" s="113"/>
      <c r="T67" s="113"/>
      <c r="U67" s="113"/>
      <c r="V67" s="113"/>
      <c r="W67" s="113"/>
      <c r="X67" s="113"/>
    </row>
    <row r="68" s="51" customFormat="1" ht="18.9" hidden="1" customHeight="1" spans="1:24">
      <c r="A68" s="95"/>
      <c r="B68" s="96" t="s">
        <v>189</v>
      </c>
      <c r="C68" s="95" t="s">
        <v>184</v>
      </c>
      <c r="D68" s="98">
        <v>1</v>
      </c>
      <c r="E68" s="98"/>
      <c r="F68" s="98">
        <v>1</v>
      </c>
      <c r="G68" s="100" t="s">
        <v>190</v>
      </c>
      <c r="H68" s="100" t="s">
        <v>189</v>
      </c>
      <c r="I68" s="95"/>
      <c r="J68" s="100"/>
      <c r="K68" s="100"/>
      <c r="L68" s="100"/>
      <c r="M68" s="116"/>
      <c r="N68" s="116"/>
      <c r="O68" s="100"/>
      <c r="P68" s="116"/>
      <c r="Q68" s="116"/>
      <c r="R68" s="116"/>
      <c r="S68" s="116"/>
      <c r="T68" s="116"/>
      <c r="U68" s="116"/>
      <c r="V68" s="116"/>
      <c r="W68" s="116"/>
      <c r="X68" s="116"/>
    </row>
    <row r="69" s="51" customFormat="1" ht="18.9" hidden="1" customHeight="1" spans="1:24">
      <c r="A69" s="95"/>
      <c r="B69" s="96" t="s">
        <v>74</v>
      </c>
      <c r="C69" s="95" t="s">
        <v>184</v>
      </c>
      <c r="D69" s="98">
        <v>5.27</v>
      </c>
      <c r="E69" s="98"/>
      <c r="F69" s="98">
        <v>5.27</v>
      </c>
      <c r="G69" s="100" t="s">
        <v>159</v>
      </c>
      <c r="H69" s="100" t="s">
        <v>74</v>
      </c>
      <c r="I69" s="95"/>
      <c r="J69" s="100"/>
      <c r="K69" s="100"/>
      <c r="L69" s="100"/>
      <c r="M69" s="116"/>
      <c r="N69" s="116"/>
      <c r="O69" s="100"/>
      <c r="P69" s="116"/>
      <c r="Q69" s="116"/>
      <c r="R69" s="116"/>
      <c r="S69" s="116"/>
      <c r="T69" s="116"/>
      <c r="U69" s="116"/>
      <c r="V69" s="116"/>
      <c r="W69" s="116"/>
      <c r="X69" s="116"/>
    </row>
    <row r="70" s="51" customFormat="1" ht="18.9" hidden="1" customHeight="1" spans="1:24">
      <c r="A70" s="95"/>
      <c r="B70" s="96" t="s">
        <v>68</v>
      </c>
      <c r="C70" s="95" t="s">
        <v>184</v>
      </c>
      <c r="D70" s="98">
        <v>0.68</v>
      </c>
      <c r="E70" s="98"/>
      <c r="F70" s="98">
        <v>0.68</v>
      </c>
      <c r="G70" s="100" t="s">
        <v>190</v>
      </c>
      <c r="H70" s="100" t="s">
        <v>68</v>
      </c>
      <c r="I70" s="95"/>
      <c r="J70" s="100"/>
      <c r="K70" s="100"/>
      <c r="L70" s="100"/>
      <c r="M70" s="116"/>
      <c r="N70" s="116"/>
      <c r="O70" s="100"/>
      <c r="P70" s="116"/>
      <c r="Q70" s="116"/>
      <c r="R70" s="116"/>
      <c r="S70" s="116"/>
      <c r="T70" s="116"/>
      <c r="U70" s="116"/>
      <c r="V70" s="116"/>
      <c r="W70" s="116"/>
      <c r="X70" s="116"/>
    </row>
    <row r="71" ht="19.05" customHeight="1" spans="1:24">
      <c r="A71" s="89" t="s">
        <v>191</v>
      </c>
      <c r="B71" s="90" t="s">
        <v>192</v>
      </c>
      <c r="C71" s="85"/>
      <c r="D71" s="87"/>
      <c r="E71" s="87"/>
      <c r="F71" s="87"/>
      <c r="G71" s="88"/>
      <c r="H71" s="88"/>
      <c r="I71" s="85"/>
      <c r="J71" s="94"/>
      <c r="K71" s="94"/>
      <c r="L71" s="94"/>
      <c r="M71" s="113"/>
      <c r="N71" s="113"/>
      <c r="O71" s="94"/>
      <c r="P71" s="113"/>
      <c r="Q71" s="113"/>
      <c r="R71" s="113"/>
      <c r="S71" s="113"/>
      <c r="T71" s="113"/>
      <c r="U71" s="113"/>
      <c r="V71" s="113"/>
      <c r="W71" s="113"/>
      <c r="X71" s="113"/>
    </row>
    <row r="72" ht="19.05" customHeight="1" spans="1:24">
      <c r="A72" s="89" t="s">
        <v>193</v>
      </c>
      <c r="B72" s="90" t="s">
        <v>194</v>
      </c>
      <c r="C72" s="85"/>
      <c r="D72" s="87"/>
      <c r="E72" s="87"/>
      <c r="F72" s="87"/>
      <c r="G72" s="88"/>
      <c r="H72" s="88"/>
      <c r="I72" s="85"/>
      <c r="J72" s="94"/>
      <c r="K72" s="94"/>
      <c r="L72" s="94"/>
      <c r="M72" s="113"/>
      <c r="N72" s="113"/>
      <c r="O72" s="94"/>
      <c r="P72" s="113"/>
      <c r="Q72" s="113"/>
      <c r="R72" s="113"/>
      <c r="S72" s="113"/>
      <c r="T72" s="113"/>
      <c r="U72" s="113"/>
      <c r="V72" s="113"/>
      <c r="W72" s="113"/>
      <c r="X72" s="113"/>
    </row>
    <row r="73" ht="18.9" hidden="1" customHeight="1" spans="1:24">
      <c r="A73" s="89" t="s">
        <v>195</v>
      </c>
      <c r="B73" s="90" t="s">
        <v>123</v>
      </c>
      <c r="C73" s="85"/>
      <c r="D73" s="87"/>
      <c r="E73" s="87"/>
      <c r="F73" s="87"/>
      <c r="G73" s="88"/>
      <c r="H73" s="88"/>
      <c r="I73" s="85"/>
      <c r="J73" s="94"/>
      <c r="K73" s="94"/>
      <c r="L73" s="94"/>
      <c r="M73" s="113"/>
      <c r="N73" s="113"/>
      <c r="O73" s="94"/>
      <c r="P73" s="113"/>
      <c r="Q73" s="113"/>
      <c r="R73" s="113"/>
      <c r="S73" s="113"/>
      <c r="T73" s="113"/>
      <c r="U73" s="113"/>
      <c r="V73" s="113"/>
      <c r="W73" s="113"/>
      <c r="X73" s="113"/>
    </row>
    <row r="74" ht="30" hidden="1" customHeight="1" spans="1:24">
      <c r="A74" s="85">
        <v>25</v>
      </c>
      <c r="B74" s="86" t="s">
        <v>196</v>
      </c>
      <c r="C74" s="85" t="s">
        <v>87</v>
      </c>
      <c r="D74" s="87">
        <f>E74+F74</f>
        <v>0.69</v>
      </c>
      <c r="E74" s="87"/>
      <c r="F74" s="87">
        <v>0.69</v>
      </c>
      <c r="G74" s="94" t="s">
        <v>62</v>
      </c>
      <c r="H74" s="88" t="s">
        <v>56</v>
      </c>
      <c r="I74" s="85"/>
      <c r="J74" s="94"/>
      <c r="K74" s="112" t="s">
        <v>83</v>
      </c>
      <c r="L74" s="94" t="s">
        <v>112</v>
      </c>
      <c r="M74" s="113">
        <v>2017</v>
      </c>
      <c r="N74" s="113"/>
      <c r="O74" s="94"/>
      <c r="P74" s="113"/>
      <c r="Q74" s="113"/>
      <c r="R74" s="113"/>
      <c r="S74" s="113"/>
      <c r="T74" s="113"/>
      <c r="U74" s="113"/>
      <c r="V74" s="113"/>
      <c r="W74" s="113"/>
      <c r="X74" s="113"/>
    </row>
    <row r="75" ht="30" hidden="1" customHeight="1" spans="1:24">
      <c r="A75" s="85">
        <v>26</v>
      </c>
      <c r="B75" s="86" t="s">
        <v>197</v>
      </c>
      <c r="C75" s="85" t="s">
        <v>87</v>
      </c>
      <c r="D75" s="87">
        <f>E75+F75</f>
        <v>1.2</v>
      </c>
      <c r="E75" s="87"/>
      <c r="F75" s="87">
        <v>1.2</v>
      </c>
      <c r="G75" s="94" t="s">
        <v>137</v>
      </c>
      <c r="H75" s="88" t="s">
        <v>76</v>
      </c>
      <c r="I75" s="85"/>
      <c r="J75" s="94"/>
      <c r="K75" s="112" t="s">
        <v>83</v>
      </c>
      <c r="L75" s="94" t="s">
        <v>112</v>
      </c>
      <c r="M75" s="113"/>
      <c r="N75" s="113"/>
      <c r="O75" s="94"/>
      <c r="P75" s="113"/>
      <c r="Q75" s="113"/>
      <c r="R75" s="113"/>
      <c r="S75" s="113"/>
      <c r="T75" s="113"/>
      <c r="U75" s="113"/>
      <c r="V75" s="113"/>
      <c r="W75" s="113"/>
      <c r="X75" s="113"/>
    </row>
    <row r="76" ht="39.9" hidden="1" customHeight="1" spans="1:24">
      <c r="A76" s="85">
        <v>27</v>
      </c>
      <c r="B76" s="86" t="s">
        <v>198</v>
      </c>
      <c r="C76" s="85" t="s">
        <v>87</v>
      </c>
      <c r="D76" s="87">
        <f>E76+F76</f>
        <v>3.08</v>
      </c>
      <c r="E76" s="87"/>
      <c r="F76" s="87">
        <v>3.08</v>
      </c>
      <c r="G76" s="88" t="s">
        <v>199</v>
      </c>
      <c r="H76" s="88" t="s">
        <v>117</v>
      </c>
      <c r="I76" s="85">
        <v>40</v>
      </c>
      <c r="J76" s="94" t="s">
        <v>200</v>
      </c>
      <c r="K76" s="112" t="s">
        <v>83</v>
      </c>
      <c r="L76" s="94" t="s">
        <v>112</v>
      </c>
      <c r="M76" s="113">
        <v>2017</v>
      </c>
      <c r="N76" s="113"/>
      <c r="O76" s="94"/>
      <c r="P76" s="113"/>
      <c r="Q76" s="113"/>
      <c r="R76" s="113"/>
      <c r="S76" s="113"/>
      <c r="T76" s="113"/>
      <c r="U76" s="113"/>
      <c r="V76" s="113"/>
      <c r="W76" s="113"/>
      <c r="X76" s="113"/>
    </row>
    <row r="77" ht="19.05" customHeight="1" spans="1:24">
      <c r="A77" s="89" t="s">
        <v>195</v>
      </c>
      <c r="B77" s="90" t="s">
        <v>125</v>
      </c>
      <c r="C77" s="85"/>
      <c r="D77" s="87"/>
      <c r="E77" s="87"/>
      <c r="F77" s="87"/>
      <c r="G77" s="88"/>
      <c r="H77" s="88"/>
      <c r="I77" s="85"/>
      <c r="J77" s="94"/>
      <c r="K77" s="112"/>
      <c r="L77" s="94"/>
      <c r="M77" s="94"/>
      <c r="N77" s="113"/>
      <c r="O77" s="94"/>
      <c r="P77" s="113"/>
      <c r="Q77" s="113"/>
      <c r="R77" s="113"/>
      <c r="S77" s="113"/>
      <c r="T77" s="113"/>
      <c r="U77" s="113"/>
      <c r="V77" s="113"/>
      <c r="W77" s="113"/>
      <c r="X77" s="113"/>
    </row>
    <row r="78" ht="30" hidden="1" customHeight="1" spans="1:24">
      <c r="A78" s="85">
        <v>28</v>
      </c>
      <c r="B78" s="86" t="s">
        <v>201</v>
      </c>
      <c r="C78" s="85" t="s">
        <v>62</v>
      </c>
      <c r="D78" s="87">
        <f t="shared" ref="D78:D80" si="3">E78+F78</f>
        <v>0.5</v>
      </c>
      <c r="E78" s="87"/>
      <c r="F78" s="87">
        <v>0.5</v>
      </c>
      <c r="G78" s="88" t="s">
        <v>159</v>
      </c>
      <c r="H78" s="88" t="s">
        <v>168</v>
      </c>
      <c r="I78" s="85"/>
      <c r="J78" s="94"/>
      <c r="K78" s="112" t="s">
        <v>83</v>
      </c>
      <c r="L78" s="94" t="s">
        <v>66</v>
      </c>
      <c r="M78" s="113">
        <v>2017</v>
      </c>
      <c r="N78" s="113"/>
      <c r="O78" s="94" t="s">
        <v>67</v>
      </c>
      <c r="P78" s="113"/>
      <c r="Q78" s="113"/>
      <c r="R78" s="113"/>
      <c r="S78" s="113"/>
      <c r="T78" s="113"/>
      <c r="U78" s="113"/>
      <c r="V78" s="113"/>
      <c r="W78" s="113"/>
      <c r="X78" s="113"/>
    </row>
    <row r="79" ht="30" hidden="1" customHeight="1" spans="1:24">
      <c r="A79" s="85">
        <v>29</v>
      </c>
      <c r="B79" s="86" t="s">
        <v>202</v>
      </c>
      <c r="C79" s="85" t="s">
        <v>62</v>
      </c>
      <c r="D79" s="87">
        <f t="shared" si="3"/>
        <v>3</v>
      </c>
      <c r="E79" s="87"/>
      <c r="F79" s="87">
        <v>3</v>
      </c>
      <c r="G79" s="88" t="s">
        <v>203</v>
      </c>
      <c r="H79" s="88" t="s">
        <v>70</v>
      </c>
      <c r="I79" s="85"/>
      <c r="J79" s="94"/>
      <c r="K79" s="112" t="s">
        <v>83</v>
      </c>
      <c r="L79" s="94" t="s">
        <v>66</v>
      </c>
      <c r="M79" s="113">
        <v>2017</v>
      </c>
      <c r="N79" s="113"/>
      <c r="O79" s="94" t="s">
        <v>67</v>
      </c>
      <c r="P79" s="113"/>
      <c r="Q79" s="113"/>
      <c r="R79" s="113"/>
      <c r="S79" s="113"/>
      <c r="T79" s="113"/>
      <c r="U79" s="113"/>
      <c r="V79" s="113"/>
      <c r="W79" s="113"/>
      <c r="X79" s="113"/>
    </row>
    <row r="80" ht="30" hidden="1" customHeight="1" spans="1:24">
      <c r="A80" s="85">
        <v>30</v>
      </c>
      <c r="B80" s="86" t="s">
        <v>204</v>
      </c>
      <c r="C80" s="85" t="s">
        <v>62</v>
      </c>
      <c r="D80" s="87">
        <f t="shared" si="3"/>
        <v>3.5</v>
      </c>
      <c r="E80" s="87">
        <v>3.1</v>
      </c>
      <c r="F80" s="87">
        <v>0.4</v>
      </c>
      <c r="G80" s="88" t="s">
        <v>55</v>
      </c>
      <c r="H80" s="88" t="s">
        <v>76</v>
      </c>
      <c r="I80" s="85"/>
      <c r="J80" s="94"/>
      <c r="K80" s="112" t="s">
        <v>83</v>
      </c>
      <c r="L80" s="94" t="s">
        <v>112</v>
      </c>
      <c r="M80" s="113"/>
      <c r="N80" s="113"/>
      <c r="O80" s="94" t="s">
        <v>67</v>
      </c>
      <c r="P80" s="113"/>
      <c r="Q80" s="113"/>
      <c r="R80" s="113"/>
      <c r="S80" s="113"/>
      <c r="T80" s="113"/>
      <c r="U80" s="113"/>
      <c r="V80" s="113"/>
      <c r="W80" s="113"/>
      <c r="X80" s="113"/>
    </row>
    <row r="81" ht="30" hidden="1" customHeight="1" spans="1:24">
      <c r="A81" s="85">
        <v>31</v>
      </c>
      <c r="B81" s="86" t="s">
        <v>205</v>
      </c>
      <c r="C81" s="85" t="s">
        <v>62</v>
      </c>
      <c r="D81" s="87">
        <v>2.3</v>
      </c>
      <c r="E81" s="87"/>
      <c r="F81" s="87">
        <v>2.3</v>
      </c>
      <c r="G81" s="88" t="s">
        <v>55</v>
      </c>
      <c r="H81" s="94" t="s">
        <v>79</v>
      </c>
      <c r="I81" s="85">
        <v>20</v>
      </c>
      <c r="J81" s="94">
        <v>418</v>
      </c>
      <c r="K81" s="112" t="s">
        <v>83</v>
      </c>
      <c r="L81" s="94" t="s">
        <v>112</v>
      </c>
      <c r="M81" s="113"/>
      <c r="N81" s="113"/>
      <c r="O81" s="94"/>
      <c r="P81" s="113"/>
      <c r="Q81" s="113"/>
      <c r="R81" s="113"/>
      <c r="S81" s="113"/>
      <c r="T81" s="113"/>
      <c r="U81" s="113"/>
      <c r="V81" s="113"/>
      <c r="W81" s="113"/>
      <c r="X81" s="113"/>
    </row>
    <row r="82" ht="19.05" customHeight="1" spans="1:24">
      <c r="A82" s="85">
        <v>32</v>
      </c>
      <c r="B82" s="86" t="s">
        <v>206</v>
      </c>
      <c r="C82" s="85" t="s">
        <v>62</v>
      </c>
      <c r="D82" s="87">
        <v>2.15</v>
      </c>
      <c r="E82" s="87"/>
      <c r="F82" s="87">
        <v>2.15</v>
      </c>
      <c r="G82" s="88" t="s">
        <v>207</v>
      </c>
      <c r="H82" s="88" t="s">
        <v>73</v>
      </c>
      <c r="I82" s="85"/>
      <c r="J82" s="94"/>
      <c r="K82" s="112" t="s">
        <v>83</v>
      </c>
      <c r="L82" s="94" t="s">
        <v>112</v>
      </c>
      <c r="M82" s="113"/>
      <c r="N82" s="113"/>
      <c r="O82" s="94"/>
      <c r="P82" s="113"/>
      <c r="Q82" s="113"/>
      <c r="R82" s="113"/>
      <c r="S82" s="113"/>
      <c r="T82" s="113"/>
      <c r="U82" s="113"/>
      <c r="V82" s="113"/>
      <c r="W82" s="113"/>
      <c r="X82" s="113"/>
    </row>
    <row r="83" ht="30" hidden="1" customHeight="1" spans="1:24">
      <c r="A83" s="85">
        <v>33</v>
      </c>
      <c r="B83" s="86" t="s">
        <v>206</v>
      </c>
      <c r="C83" s="85" t="s">
        <v>62</v>
      </c>
      <c r="D83" s="87">
        <f>E83+F83</f>
        <v>1.5</v>
      </c>
      <c r="E83" s="87"/>
      <c r="F83" s="87">
        <v>1.5</v>
      </c>
      <c r="G83" s="88" t="s">
        <v>208</v>
      </c>
      <c r="H83" s="88" t="s">
        <v>117</v>
      </c>
      <c r="I83" s="85"/>
      <c r="J83" s="94"/>
      <c r="K83" s="112" t="s">
        <v>83</v>
      </c>
      <c r="L83" s="94" t="s">
        <v>112</v>
      </c>
      <c r="M83" s="113"/>
      <c r="N83" s="113"/>
      <c r="O83" s="94"/>
      <c r="P83" s="113"/>
      <c r="Q83" s="113"/>
      <c r="R83" s="113"/>
      <c r="S83" s="113"/>
      <c r="T83" s="113"/>
      <c r="U83" s="113"/>
      <c r="V83" s="113"/>
      <c r="W83" s="113"/>
      <c r="X83" s="113"/>
    </row>
    <row r="84" ht="30" hidden="1" customHeight="1" spans="1:24">
      <c r="A84" s="85">
        <v>34</v>
      </c>
      <c r="B84" s="86" t="s">
        <v>206</v>
      </c>
      <c r="C84" s="85" t="s">
        <v>62</v>
      </c>
      <c r="D84" s="87">
        <f>E84+F84</f>
        <v>1.5</v>
      </c>
      <c r="E84" s="87"/>
      <c r="F84" s="87">
        <v>1.5</v>
      </c>
      <c r="G84" s="88" t="s">
        <v>209</v>
      </c>
      <c r="H84" s="94" t="s">
        <v>79</v>
      </c>
      <c r="I84" s="85"/>
      <c r="J84" s="94"/>
      <c r="K84" s="112" t="s">
        <v>83</v>
      </c>
      <c r="L84" s="94" t="s">
        <v>112</v>
      </c>
      <c r="M84" s="113"/>
      <c r="N84" s="113"/>
      <c r="O84" s="94"/>
      <c r="P84" s="113"/>
      <c r="Q84" s="113"/>
      <c r="R84" s="113"/>
      <c r="S84" s="113"/>
      <c r="T84" s="113"/>
      <c r="U84" s="113"/>
      <c r="V84" s="113"/>
      <c r="W84" s="113"/>
      <c r="X84" s="113"/>
    </row>
    <row r="85" ht="18" hidden="1" customHeight="1" spans="1:24">
      <c r="A85" s="85">
        <v>35</v>
      </c>
      <c r="B85" s="86" t="s">
        <v>210</v>
      </c>
      <c r="C85" s="85" t="s">
        <v>62</v>
      </c>
      <c r="D85" s="87">
        <v>2</v>
      </c>
      <c r="E85" s="87"/>
      <c r="F85" s="87">
        <v>2</v>
      </c>
      <c r="G85" s="88" t="s">
        <v>203</v>
      </c>
      <c r="H85" s="94" t="s">
        <v>117</v>
      </c>
      <c r="I85" s="85"/>
      <c r="J85" s="94"/>
      <c r="K85" s="112" t="s">
        <v>211</v>
      </c>
      <c r="L85" s="94" t="s">
        <v>66</v>
      </c>
      <c r="M85" s="113"/>
      <c r="N85" s="113"/>
      <c r="O85" s="94" t="s">
        <v>67</v>
      </c>
      <c r="P85" s="113"/>
      <c r="Q85" s="113"/>
      <c r="R85" s="113"/>
      <c r="S85" s="113"/>
      <c r="T85" s="113"/>
      <c r="U85" s="113"/>
      <c r="V85" s="113"/>
      <c r="W85" s="113"/>
      <c r="X85" s="113"/>
    </row>
    <row r="86" ht="18" hidden="1" customHeight="1" spans="1:24">
      <c r="A86" s="85">
        <v>36</v>
      </c>
      <c r="B86" s="86" t="s">
        <v>212</v>
      </c>
      <c r="C86" s="85" t="s">
        <v>62</v>
      </c>
      <c r="D86" s="87">
        <v>0.09</v>
      </c>
      <c r="E86" s="87"/>
      <c r="F86" s="87">
        <v>0.09</v>
      </c>
      <c r="G86" s="104" t="s">
        <v>213</v>
      </c>
      <c r="H86" s="104" t="s">
        <v>105</v>
      </c>
      <c r="I86" s="125"/>
      <c r="J86" s="93"/>
      <c r="K86" s="112" t="s">
        <v>176</v>
      </c>
      <c r="L86" s="94" t="s">
        <v>58</v>
      </c>
      <c r="M86" s="113"/>
      <c r="N86" s="113"/>
      <c r="O86" s="94"/>
      <c r="P86" s="113"/>
      <c r="Q86" s="113"/>
      <c r="R86" s="113"/>
      <c r="S86" s="113"/>
      <c r="T86" s="113"/>
      <c r="U86" s="113"/>
      <c r="V86" s="113"/>
      <c r="W86" s="113"/>
      <c r="X86" s="113"/>
    </row>
    <row r="87" ht="18" hidden="1" customHeight="1" spans="1:24">
      <c r="A87" s="85">
        <v>37</v>
      </c>
      <c r="B87" s="86" t="s">
        <v>214</v>
      </c>
      <c r="C87" s="85" t="s">
        <v>62</v>
      </c>
      <c r="D87" s="87">
        <v>1.18</v>
      </c>
      <c r="E87" s="87"/>
      <c r="F87" s="87">
        <v>1.18</v>
      </c>
      <c r="G87" s="104" t="s">
        <v>215</v>
      </c>
      <c r="H87" s="104" t="s">
        <v>105</v>
      </c>
      <c r="I87" s="125"/>
      <c r="J87" s="93"/>
      <c r="K87" s="112" t="s">
        <v>176</v>
      </c>
      <c r="L87" s="94" t="s">
        <v>58</v>
      </c>
      <c r="M87" s="113"/>
      <c r="N87" s="113"/>
      <c r="O87" s="94"/>
      <c r="P87" s="113"/>
      <c r="Q87" s="113"/>
      <c r="R87" s="113"/>
      <c r="S87" s="113"/>
      <c r="T87" s="113"/>
      <c r="U87" s="113"/>
      <c r="V87" s="113"/>
      <c r="W87" s="113"/>
      <c r="X87" s="113"/>
    </row>
    <row r="88" ht="18" hidden="1" customHeight="1" spans="1:24">
      <c r="A88" s="85">
        <v>38</v>
      </c>
      <c r="B88" s="86" t="s">
        <v>216</v>
      </c>
      <c r="C88" s="85" t="s">
        <v>62</v>
      </c>
      <c r="D88" s="87">
        <v>0.6</v>
      </c>
      <c r="E88" s="87"/>
      <c r="F88" s="87">
        <v>0.6</v>
      </c>
      <c r="G88" s="104" t="s">
        <v>217</v>
      </c>
      <c r="H88" s="104" t="s">
        <v>105</v>
      </c>
      <c r="I88" s="125"/>
      <c r="J88" s="93"/>
      <c r="K88" s="112" t="s">
        <v>176</v>
      </c>
      <c r="L88" s="94" t="s">
        <v>58</v>
      </c>
      <c r="M88" s="113"/>
      <c r="N88" s="113"/>
      <c r="O88" s="94"/>
      <c r="P88" s="113"/>
      <c r="Q88" s="113"/>
      <c r="R88" s="113"/>
      <c r="S88" s="113"/>
      <c r="T88" s="113"/>
      <c r="U88" s="113"/>
      <c r="V88" s="113"/>
      <c r="W88" s="113"/>
      <c r="X88" s="113"/>
    </row>
    <row r="89" ht="18" hidden="1" customHeight="1" spans="1:24">
      <c r="A89" s="85">
        <v>39</v>
      </c>
      <c r="B89" s="86" t="s">
        <v>218</v>
      </c>
      <c r="C89" s="85" t="s">
        <v>62</v>
      </c>
      <c r="D89" s="87"/>
      <c r="E89" s="87"/>
      <c r="F89" s="87">
        <v>6.67</v>
      </c>
      <c r="G89" s="104" t="s">
        <v>219</v>
      </c>
      <c r="H89" s="104" t="s">
        <v>105</v>
      </c>
      <c r="I89" s="125"/>
      <c r="J89" s="93"/>
      <c r="K89" s="112" t="s">
        <v>176</v>
      </c>
      <c r="L89" s="94" t="s">
        <v>58</v>
      </c>
      <c r="M89" s="113"/>
      <c r="N89" s="113"/>
      <c r="O89" s="94"/>
      <c r="P89" s="113"/>
      <c r="Q89" s="113"/>
      <c r="R89" s="113"/>
      <c r="S89" s="113"/>
      <c r="T89" s="113"/>
      <c r="U89" s="113"/>
      <c r="V89" s="113"/>
      <c r="W89" s="113"/>
      <c r="X89" s="113"/>
    </row>
    <row r="90" ht="19.05" customHeight="1" spans="1:24">
      <c r="A90" s="89" t="s">
        <v>195</v>
      </c>
      <c r="B90" s="90" t="s">
        <v>220</v>
      </c>
      <c r="C90" s="85"/>
      <c r="D90" s="87"/>
      <c r="E90" s="87"/>
      <c r="F90" s="87"/>
      <c r="G90" s="88"/>
      <c r="H90" s="88"/>
      <c r="I90" s="85"/>
      <c r="J90" s="94"/>
      <c r="K90" s="94"/>
      <c r="L90" s="94"/>
      <c r="M90" s="94"/>
      <c r="N90" s="113"/>
      <c r="O90" s="94"/>
      <c r="P90" s="113"/>
      <c r="Q90" s="113"/>
      <c r="R90" s="113"/>
      <c r="S90" s="113"/>
      <c r="T90" s="113"/>
      <c r="U90" s="113"/>
      <c r="V90" s="113"/>
      <c r="W90" s="113"/>
      <c r="X90" s="113"/>
    </row>
    <row r="91" ht="19.05" customHeight="1" spans="1:24">
      <c r="A91" s="85">
        <v>40</v>
      </c>
      <c r="B91" s="86" t="s">
        <v>220</v>
      </c>
      <c r="C91" s="85" t="s">
        <v>145</v>
      </c>
      <c r="D91" s="87">
        <f>E91+F91</f>
        <v>1</v>
      </c>
      <c r="E91" s="87"/>
      <c r="F91" s="87">
        <v>1</v>
      </c>
      <c r="G91" s="88" t="s">
        <v>159</v>
      </c>
      <c r="H91" s="88" t="s">
        <v>73</v>
      </c>
      <c r="I91" s="85"/>
      <c r="J91" s="94"/>
      <c r="K91" s="112" t="s">
        <v>83</v>
      </c>
      <c r="L91" s="94" t="s">
        <v>112</v>
      </c>
      <c r="M91" s="113"/>
      <c r="N91" s="113"/>
      <c r="O91" s="94" t="s">
        <v>67</v>
      </c>
      <c r="P91" s="113"/>
      <c r="Q91" s="113"/>
      <c r="R91" s="113"/>
      <c r="S91" s="113"/>
      <c r="T91" s="113"/>
      <c r="U91" s="113"/>
      <c r="V91" s="113"/>
      <c r="W91" s="113"/>
      <c r="X91" s="113"/>
    </row>
    <row r="92" ht="28.5" hidden="1" customHeight="1" spans="1:24">
      <c r="A92" s="85">
        <v>41</v>
      </c>
      <c r="B92" s="86" t="s">
        <v>221</v>
      </c>
      <c r="C92" s="85" t="s">
        <v>145</v>
      </c>
      <c r="D92" s="87">
        <v>5</v>
      </c>
      <c r="E92" s="87"/>
      <c r="F92" s="87">
        <v>5</v>
      </c>
      <c r="G92" s="88" t="s">
        <v>203</v>
      </c>
      <c r="H92" s="88" t="s">
        <v>111</v>
      </c>
      <c r="I92" s="85"/>
      <c r="J92" s="94"/>
      <c r="K92" s="112" t="s">
        <v>222</v>
      </c>
      <c r="L92" s="94" t="s">
        <v>66</v>
      </c>
      <c r="M92" s="113"/>
      <c r="N92" s="113"/>
      <c r="O92" s="94" t="s">
        <v>67</v>
      </c>
      <c r="P92" s="113"/>
      <c r="Q92" s="113"/>
      <c r="R92" s="113"/>
      <c r="S92" s="113"/>
      <c r="T92" s="113"/>
      <c r="U92" s="113"/>
      <c r="V92" s="113"/>
      <c r="W92" s="113"/>
      <c r="X92" s="113"/>
    </row>
    <row r="93" ht="28.5" hidden="1" customHeight="1" spans="1:24">
      <c r="A93" s="85">
        <v>42</v>
      </c>
      <c r="B93" s="86" t="s">
        <v>223</v>
      </c>
      <c r="C93" s="85" t="s">
        <v>145</v>
      </c>
      <c r="D93" s="87">
        <v>3</v>
      </c>
      <c r="E93" s="87"/>
      <c r="F93" s="87">
        <v>3</v>
      </c>
      <c r="G93" s="88" t="s">
        <v>203</v>
      </c>
      <c r="H93" s="88" t="s">
        <v>111</v>
      </c>
      <c r="I93" s="85"/>
      <c r="J93" s="94"/>
      <c r="K93" s="112" t="s">
        <v>224</v>
      </c>
      <c r="L93" s="94" t="s">
        <v>66</v>
      </c>
      <c r="M93" s="113"/>
      <c r="N93" s="113"/>
      <c r="O93" s="94" t="s">
        <v>67</v>
      </c>
      <c r="P93" s="113"/>
      <c r="Q93" s="113"/>
      <c r="R93" s="113"/>
      <c r="S93" s="113"/>
      <c r="T93" s="113"/>
      <c r="U93" s="113"/>
      <c r="V93" s="113"/>
      <c r="W93" s="113"/>
      <c r="X93" s="113"/>
    </row>
    <row r="94" ht="28.5" hidden="1" customHeight="1" spans="1:24">
      <c r="A94" s="85">
        <v>43</v>
      </c>
      <c r="B94" s="86" t="s">
        <v>225</v>
      </c>
      <c r="C94" s="85" t="s">
        <v>145</v>
      </c>
      <c r="D94" s="87">
        <v>0.05</v>
      </c>
      <c r="E94" s="87"/>
      <c r="F94" s="87">
        <v>0.05</v>
      </c>
      <c r="G94" s="88" t="s">
        <v>145</v>
      </c>
      <c r="H94" s="88" t="s">
        <v>76</v>
      </c>
      <c r="I94" s="85">
        <v>30</v>
      </c>
      <c r="J94" s="94">
        <v>818</v>
      </c>
      <c r="K94" s="112" t="s">
        <v>211</v>
      </c>
      <c r="L94" s="94" t="s">
        <v>66</v>
      </c>
      <c r="M94" s="113"/>
      <c r="N94" s="113"/>
      <c r="O94" s="94" t="s">
        <v>67</v>
      </c>
      <c r="P94" s="113"/>
      <c r="Q94" s="126"/>
      <c r="R94" s="116"/>
      <c r="S94" s="113"/>
      <c r="T94" s="113"/>
      <c r="U94" s="113"/>
      <c r="V94" s="113"/>
      <c r="W94" s="113"/>
      <c r="X94" s="113"/>
    </row>
    <row r="95" ht="18.6" hidden="1" customHeight="1" spans="1:24">
      <c r="A95" s="89" t="s">
        <v>195</v>
      </c>
      <c r="B95" s="90" t="s">
        <v>226</v>
      </c>
      <c r="C95" s="85"/>
      <c r="D95" s="87"/>
      <c r="E95" s="87"/>
      <c r="F95" s="87"/>
      <c r="G95" s="88"/>
      <c r="H95" s="88"/>
      <c r="I95" s="85"/>
      <c r="J95" s="94"/>
      <c r="K95" s="94"/>
      <c r="L95" s="94"/>
      <c r="M95" s="94"/>
      <c r="N95" s="113"/>
      <c r="O95" s="94"/>
      <c r="P95" s="113"/>
      <c r="Q95" s="113"/>
      <c r="R95" s="113"/>
      <c r="S95" s="113"/>
      <c r="T95" s="113"/>
      <c r="U95" s="113"/>
      <c r="V95" s="113"/>
      <c r="W95" s="113"/>
      <c r="X95" s="113"/>
    </row>
    <row r="96" ht="30" hidden="1" customHeight="1" spans="1:24">
      <c r="A96" s="94">
        <v>44</v>
      </c>
      <c r="B96" s="86" t="s">
        <v>227</v>
      </c>
      <c r="C96" s="85" t="s">
        <v>228</v>
      </c>
      <c r="D96" s="87">
        <f>E96+F96</f>
        <v>0.5</v>
      </c>
      <c r="E96" s="87"/>
      <c r="F96" s="87">
        <v>0.5</v>
      </c>
      <c r="G96" s="88" t="s">
        <v>85</v>
      </c>
      <c r="H96" s="88" t="s">
        <v>76</v>
      </c>
      <c r="I96" s="85"/>
      <c r="J96" s="94"/>
      <c r="K96" s="112" t="s">
        <v>83</v>
      </c>
      <c r="L96" s="94" t="s">
        <v>112</v>
      </c>
      <c r="M96" s="113"/>
      <c r="N96" s="113"/>
      <c r="O96" s="94" t="s">
        <v>67</v>
      </c>
      <c r="P96" s="113"/>
      <c r="Q96" s="113"/>
      <c r="R96" s="113"/>
      <c r="S96" s="113"/>
      <c r="T96" s="113"/>
      <c r="U96" s="113"/>
      <c r="V96" s="113"/>
      <c r="W96" s="113"/>
      <c r="X96" s="113"/>
    </row>
    <row r="97" ht="30" hidden="1" customHeight="1" spans="1:24">
      <c r="A97" s="85">
        <v>45</v>
      </c>
      <c r="B97" s="86" t="s">
        <v>229</v>
      </c>
      <c r="C97" s="85" t="s">
        <v>228</v>
      </c>
      <c r="D97" s="87">
        <f>E97+F97</f>
        <v>0.13</v>
      </c>
      <c r="E97" s="87"/>
      <c r="F97" s="87">
        <v>0.13</v>
      </c>
      <c r="G97" s="94" t="s">
        <v>230</v>
      </c>
      <c r="H97" s="94" t="s">
        <v>82</v>
      </c>
      <c r="I97" s="85"/>
      <c r="J97" s="94"/>
      <c r="K97" s="112" t="s">
        <v>83</v>
      </c>
      <c r="L97" s="94" t="s">
        <v>112</v>
      </c>
      <c r="M97" s="113"/>
      <c r="N97" s="113"/>
      <c r="O97" s="94" t="s">
        <v>67</v>
      </c>
      <c r="P97" s="113"/>
      <c r="Q97" s="113"/>
      <c r="R97" s="113"/>
      <c r="S97" s="113"/>
      <c r="T97" s="113"/>
      <c r="U97" s="113"/>
      <c r="V97" s="113"/>
      <c r="W97" s="113"/>
      <c r="X97" s="113"/>
    </row>
    <row r="98" s="52" customFormat="1" ht="19.05" customHeight="1" spans="1:24">
      <c r="A98" s="89" t="s">
        <v>195</v>
      </c>
      <c r="B98" s="90" t="s">
        <v>231</v>
      </c>
      <c r="C98" s="85"/>
      <c r="D98" s="122"/>
      <c r="E98" s="122"/>
      <c r="F98" s="122"/>
      <c r="G98" s="123"/>
      <c r="H98" s="123"/>
      <c r="I98" s="89"/>
      <c r="J98" s="92"/>
      <c r="K98" s="92"/>
      <c r="L98" s="92"/>
      <c r="M98" s="113"/>
      <c r="N98" s="91"/>
      <c r="O98" s="92"/>
      <c r="P98" s="91"/>
      <c r="Q98" s="91"/>
      <c r="R98" s="91"/>
      <c r="S98" s="91"/>
      <c r="T98" s="91"/>
      <c r="U98" s="91"/>
      <c r="V98" s="91"/>
      <c r="W98" s="91"/>
      <c r="X98" s="91"/>
    </row>
    <row r="99" ht="19.05" customHeight="1" spans="1:24">
      <c r="A99" s="85">
        <v>46</v>
      </c>
      <c r="B99" s="86" t="s">
        <v>232</v>
      </c>
      <c r="C99" s="85" t="s">
        <v>230</v>
      </c>
      <c r="D99" s="87">
        <v>2.5</v>
      </c>
      <c r="E99" s="87"/>
      <c r="F99" s="87">
        <v>2.5</v>
      </c>
      <c r="G99" s="88" t="s">
        <v>159</v>
      </c>
      <c r="H99" s="94" t="s">
        <v>73</v>
      </c>
      <c r="I99" s="85" t="s">
        <v>233</v>
      </c>
      <c r="J99" s="94" t="s">
        <v>234</v>
      </c>
      <c r="K99" s="112" t="s">
        <v>235</v>
      </c>
      <c r="L99" s="94" t="s">
        <v>112</v>
      </c>
      <c r="M99" s="113"/>
      <c r="N99" s="113"/>
      <c r="O99" s="94" t="s">
        <v>67</v>
      </c>
      <c r="P99" s="113"/>
      <c r="Q99" s="113"/>
      <c r="R99" s="113"/>
      <c r="S99" s="113"/>
      <c r="T99" s="113"/>
      <c r="U99" s="113"/>
      <c r="V99" s="113"/>
      <c r="W99" s="113"/>
      <c r="X99" s="113"/>
    </row>
    <row r="100" ht="18.9" hidden="1" customHeight="1" spans="1:24">
      <c r="A100" s="85">
        <v>47</v>
      </c>
      <c r="B100" s="86" t="s">
        <v>236</v>
      </c>
      <c r="C100" s="85" t="s">
        <v>230</v>
      </c>
      <c r="D100" s="87">
        <v>0.85</v>
      </c>
      <c r="E100" s="87"/>
      <c r="F100" s="87">
        <v>0.85</v>
      </c>
      <c r="G100" s="104" t="s">
        <v>237</v>
      </c>
      <c r="H100" s="104" t="s">
        <v>168</v>
      </c>
      <c r="I100" s="85"/>
      <c r="J100" s="94"/>
      <c r="K100" s="112" t="s">
        <v>176</v>
      </c>
      <c r="L100" s="94" t="s">
        <v>58</v>
      </c>
      <c r="M100" s="113"/>
      <c r="N100" s="113"/>
      <c r="O100" s="94"/>
      <c r="P100" s="113"/>
      <c r="Q100" s="113"/>
      <c r="R100" s="113"/>
      <c r="S100" s="113"/>
      <c r="T100" s="113"/>
      <c r="U100" s="113"/>
      <c r="V100" s="113"/>
      <c r="W100" s="113"/>
      <c r="X100" s="113"/>
    </row>
    <row r="101" ht="18.9" hidden="1" customHeight="1" spans="1:24">
      <c r="A101" s="85">
        <v>48</v>
      </c>
      <c r="B101" s="86" t="s">
        <v>238</v>
      </c>
      <c r="C101" s="85" t="s">
        <v>230</v>
      </c>
      <c r="D101" s="87">
        <v>1.5</v>
      </c>
      <c r="E101" s="87"/>
      <c r="F101" s="87">
        <v>1.5</v>
      </c>
      <c r="G101" s="104" t="s">
        <v>239</v>
      </c>
      <c r="H101" s="104" t="s">
        <v>56</v>
      </c>
      <c r="I101" s="85"/>
      <c r="J101" s="94"/>
      <c r="K101" s="112" t="s">
        <v>176</v>
      </c>
      <c r="L101" s="94" t="s">
        <v>58</v>
      </c>
      <c r="M101" s="113"/>
      <c r="N101" s="113"/>
      <c r="O101" s="94"/>
      <c r="P101" s="113"/>
      <c r="Q101" s="113"/>
      <c r="R101" s="113"/>
      <c r="S101" s="113"/>
      <c r="T101" s="113"/>
      <c r="U101" s="113"/>
      <c r="V101" s="113"/>
      <c r="W101" s="113"/>
      <c r="X101" s="113"/>
    </row>
    <row r="102" ht="18.9" hidden="1" customHeight="1" spans="1:24">
      <c r="A102" s="85">
        <v>49</v>
      </c>
      <c r="B102" s="86" t="s">
        <v>240</v>
      </c>
      <c r="C102" s="85" t="s">
        <v>230</v>
      </c>
      <c r="D102" s="87">
        <v>1.5</v>
      </c>
      <c r="E102" s="87"/>
      <c r="F102" s="87">
        <v>1.5</v>
      </c>
      <c r="G102" s="104" t="s">
        <v>239</v>
      </c>
      <c r="H102" s="104" t="s">
        <v>76</v>
      </c>
      <c r="I102" s="85"/>
      <c r="J102" s="94"/>
      <c r="K102" s="112" t="s">
        <v>176</v>
      </c>
      <c r="L102" s="94" t="s">
        <v>58</v>
      </c>
      <c r="M102" s="113"/>
      <c r="N102" s="113"/>
      <c r="O102" s="94"/>
      <c r="P102" s="113"/>
      <c r="Q102" s="113"/>
      <c r="R102" s="113"/>
      <c r="S102" s="113"/>
      <c r="T102" s="113"/>
      <c r="U102" s="113"/>
      <c r="V102" s="113"/>
      <c r="W102" s="113"/>
      <c r="X102" s="113"/>
    </row>
    <row r="103" s="52" customFormat="1" ht="18.6" hidden="1" customHeight="1" spans="1:24">
      <c r="A103" s="89" t="s">
        <v>195</v>
      </c>
      <c r="B103" s="90" t="s">
        <v>241</v>
      </c>
      <c r="C103" s="85"/>
      <c r="D103" s="122"/>
      <c r="E103" s="122"/>
      <c r="F103" s="122"/>
      <c r="G103" s="123"/>
      <c r="H103" s="123"/>
      <c r="I103" s="89"/>
      <c r="J103" s="92"/>
      <c r="K103" s="92"/>
      <c r="L103" s="92"/>
      <c r="M103" s="113"/>
      <c r="N103" s="91"/>
      <c r="O103" s="92"/>
      <c r="P103" s="91"/>
      <c r="Q103" s="91"/>
      <c r="R103" s="91"/>
      <c r="S103" s="91"/>
      <c r="T103" s="91"/>
      <c r="U103" s="91"/>
      <c r="V103" s="91"/>
      <c r="W103" s="91"/>
      <c r="X103" s="91"/>
    </row>
    <row r="104" ht="30" hidden="1" customHeight="1" spans="1:24">
      <c r="A104" s="85">
        <v>50</v>
      </c>
      <c r="B104" s="86" t="s">
        <v>242</v>
      </c>
      <c r="C104" s="85" t="s">
        <v>243</v>
      </c>
      <c r="D104" s="87">
        <f>E104+F104</f>
        <v>1.35</v>
      </c>
      <c r="E104" s="87"/>
      <c r="F104" s="87">
        <v>1.35</v>
      </c>
      <c r="G104" s="88" t="s">
        <v>190</v>
      </c>
      <c r="H104" s="88" t="s">
        <v>70</v>
      </c>
      <c r="I104" s="85">
        <v>42</v>
      </c>
      <c r="J104" s="94">
        <v>135</v>
      </c>
      <c r="K104" s="112" t="s">
        <v>83</v>
      </c>
      <c r="L104" s="94" t="s">
        <v>244</v>
      </c>
      <c r="M104" s="113">
        <v>2018</v>
      </c>
      <c r="N104" s="113"/>
      <c r="O104" s="94" t="s">
        <v>67</v>
      </c>
      <c r="P104" s="113"/>
      <c r="Q104" s="113"/>
      <c r="R104" s="113"/>
      <c r="S104" s="113"/>
      <c r="T104" s="113"/>
      <c r="U104" s="113"/>
      <c r="V104" s="113"/>
      <c r="W104" s="113"/>
      <c r="X104" s="113"/>
    </row>
    <row r="105" ht="30" hidden="1" customHeight="1" spans="1:24">
      <c r="A105" s="85">
        <v>51</v>
      </c>
      <c r="B105" s="86" t="s">
        <v>245</v>
      </c>
      <c r="C105" s="85" t="s">
        <v>243</v>
      </c>
      <c r="D105" s="87">
        <v>2</v>
      </c>
      <c r="E105" s="87"/>
      <c r="F105" s="87">
        <v>2</v>
      </c>
      <c r="G105" s="88" t="s">
        <v>246</v>
      </c>
      <c r="H105" s="88" t="s">
        <v>117</v>
      </c>
      <c r="I105" s="85">
        <v>46</v>
      </c>
      <c r="J105" s="94">
        <v>109</v>
      </c>
      <c r="K105" s="112" t="s">
        <v>83</v>
      </c>
      <c r="L105" s="94" t="s">
        <v>66</v>
      </c>
      <c r="M105" s="113">
        <v>2017</v>
      </c>
      <c r="N105" s="113"/>
      <c r="O105" s="94" t="s">
        <v>67</v>
      </c>
      <c r="P105" s="113"/>
      <c r="Q105" s="113"/>
      <c r="R105" s="113"/>
      <c r="S105" s="113"/>
      <c r="T105" s="113"/>
      <c r="U105" s="113"/>
      <c r="V105" s="113"/>
      <c r="W105" s="113"/>
      <c r="X105" s="113"/>
    </row>
    <row r="106" ht="20.1" hidden="1" customHeight="1" spans="1:24">
      <c r="A106" s="85">
        <v>52</v>
      </c>
      <c r="B106" s="86" t="s">
        <v>247</v>
      </c>
      <c r="C106" s="85" t="s">
        <v>243</v>
      </c>
      <c r="D106" s="87">
        <v>1</v>
      </c>
      <c r="E106" s="87"/>
      <c r="F106" s="87">
        <v>1</v>
      </c>
      <c r="G106" s="88" t="s">
        <v>55</v>
      </c>
      <c r="H106" s="88" t="s">
        <v>56</v>
      </c>
      <c r="I106" s="85">
        <v>58</v>
      </c>
      <c r="J106" s="94">
        <v>472</v>
      </c>
      <c r="K106" s="112" t="s">
        <v>176</v>
      </c>
      <c r="L106" s="94" t="s">
        <v>66</v>
      </c>
      <c r="M106" s="113"/>
      <c r="N106" s="113"/>
      <c r="O106" s="94" t="s">
        <v>67</v>
      </c>
      <c r="P106" s="113"/>
      <c r="Q106" s="113"/>
      <c r="R106" s="113"/>
      <c r="S106" s="113"/>
      <c r="T106" s="113"/>
      <c r="U106" s="113"/>
      <c r="V106" s="113"/>
      <c r="W106" s="113"/>
      <c r="X106" s="113"/>
    </row>
    <row r="107" ht="18.9" hidden="1" customHeight="1" spans="1:24">
      <c r="A107" s="89" t="s">
        <v>195</v>
      </c>
      <c r="B107" s="90" t="s">
        <v>248</v>
      </c>
      <c r="C107" s="85"/>
      <c r="D107" s="87"/>
      <c r="E107" s="87"/>
      <c r="F107" s="87"/>
      <c r="G107" s="88"/>
      <c r="H107" s="88"/>
      <c r="I107" s="85"/>
      <c r="J107" s="94"/>
      <c r="K107" s="94"/>
      <c r="L107" s="94"/>
      <c r="M107" s="113"/>
      <c r="N107" s="113"/>
      <c r="O107" s="94"/>
      <c r="P107" s="113"/>
      <c r="Q107" s="113"/>
      <c r="R107" s="113"/>
      <c r="S107" s="113"/>
      <c r="T107" s="113"/>
      <c r="U107" s="113"/>
      <c r="V107" s="113"/>
      <c r="W107" s="113"/>
      <c r="X107" s="113"/>
    </row>
    <row r="108" ht="40.2" hidden="1" customHeight="1" spans="1:24">
      <c r="A108" s="85">
        <v>53</v>
      </c>
      <c r="B108" s="86" t="s">
        <v>249</v>
      </c>
      <c r="C108" s="85" t="s">
        <v>250</v>
      </c>
      <c r="D108" s="87">
        <v>0.23</v>
      </c>
      <c r="E108" s="87"/>
      <c r="F108" s="124">
        <v>0.23</v>
      </c>
      <c r="G108" s="88" t="s">
        <v>55</v>
      </c>
      <c r="H108" s="88" t="s">
        <v>117</v>
      </c>
      <c r="I108" s="85">
        <v>58</v>
      </c>
      <c r="J108" s="94" t="s">
        <v>251</v>
      </c>
      <c r="K108" s="112" t="s">
        <v>252</v>
      </c>
      <c r="L108" s="94" t="s">
        <v>66</v>
      </c>
      <c r="M108" s="113">
        <v>2017</v>
      </c>
      <c r="N108" s="113"/>
      <c r="O108" s="94" t="s">
        <v>67</v>
      </c>
      <c r="P108" s="113"/>
      <c r="Q108" s="113"/>
      <c r="R108" s="113"/>
      <c r="S108" s="113"/>
      <c r="T108" s="113"/>
      <c r="U108" s="113"/>
      <c r="V108" s="113"/>
      <c r="W108" s="113"/>
      <c r="X108" s="113"/>
    </row>
    <row r="109" ht="18.9" hidden="1" customHeight="1" spans="1:24">
      <c r="A109" s="89" t="s">
        <v>195</v>
      </c>
      <c r="B109" s="90" t="s">
        <v>253</v>
      </c>
      <c r="C109" s="85"/>
      <c r="D109" s="87"/>
      <c r="E109" s="87"/>
      <c r="F109" s="87"/>
      <c r="G109" s="88"/>
      <c r="H109" s="88"/>
      <c r="I109" s="85"/>
      <c r="J109" s="94"/>
      <c r="K109" s="94"/>
      <c r="L109" s="94"/>
      <c r="M109" s="113"/>
      <c r="N109" s="113"/>
      <c r="O109" s="94"/>
      <c r="P109" s="113"/>
      <c r="Q109" s="113"/>
      <c r="R109" s="113"/>
      <c r="S109" s="113"/>
      <c r="T109" s="113"/>
      <c r="U109" s="113"/>
      <c r="V109" s="113"/>
      <c r="W109" s="113"/>
      <c r="X109" s="113"/>
    </row>
    <row r="110" ht="49.95" hidden="1" customHeight="1" spans="1:24">
      <c r="A110" s="85">
        <v>54</v>
      </c>
      <c r="B110" s="86" t="s">
        <v>254</v>
      </c>
      <c r="C110" s="85" t="s">
        <v>156</v>
      </c>
      <c r="D110" s="87">
        <v>19.1</v>
      </c>
      <c r="E110" s="87"/>
      <c r="F110" s="87">
        <v>19.1</v>
      </c>
      <c r="G110" s="104" t="s">
        <v>255</v>
      </c>
      <c r="H110" s="94" t="s">
        <v>82</v>
      </c>
      <c r="I110" s="85"/>
      <c r="J110" s="88"/>
      <c r="K110" s="112" t="s">
        <v>256</v>
      </c>
      <c r="L110" s="94" t="s">
        <v>66</v>
      </c>
      <c r="M110" s="113"/>
      <c r="N110" s="113"/>
      <c r="O110" s="94" t="s">
        <v>67</v>
      </c>
      <c r="P110" s="113"/>
      <c r="Q110" s="113"/>
      <c r="R110" s="113"/>
      <c r="S110" s="113"/>
      <c r="T110" s="113"/>
      <c r="U110" s="113"/>
      <c r="V110" s="113"/>
      <c r="W110" s="113"/>
      <c r="X110" s="113"/>
    </row>
    <row r="111" ht="18.9" hidden="1" customHeight="1" spans="1:24">
      <c r="A111" s="89" t="s">
        <v>195</v>
      </c>
      <c r="B111" s="90" t="s">
        <v>257</v>
      </c>
      <c r="C111" s="85"/>
      <c r="D111" s="87"/>
      <c r="E111" s="87"/>
      <c r="F111" s="87"/>
      <c r="G111" s="94"/>
      <c r="H111" s="94"/>
      <c r="I111" s="85"/>
      <c r="J111" s="94"/>
      <c r="K111" s="94"/>
      <c r="L111" s="94"/>
      <c r="M111" s="94"/>
      <c r="N111" s="113"/>
      <c r="O111" s="94"/>
      <c r="P111" s="113"/>
      <c r="Q111" s="113"/>
      <c r="R111" s="113"/>
      <c r="S111" s="113"/>
      <c r="T111" s="113"/>
      <c r="U111" s="113"/>
      <c r="V111" s="113"/>
      <c r="W111" s="113"/>
      <c r="X111" s="113"/>
    </row>
    <row r="112" ht="30" hidden="1" customHeight="1" spans="1:24">
      <c r="A112" s="85">
        <v>55</v>
      </c>
      <c r="B112" s="86" t="s">
        <v>258</v>
      </c>
      <c r="C112" s="85" t="s">
        <v>246</v>
      </c>
      <c r="D112" s="87">
        <v>2.5</v>
      </c>
      <c r="E112" s="87"/>
      <c r="F112" s="87">
        <v>2.5</v>
      </c>
      <c r="G112" s="94" t="s">
        <v>55</v>
      </c>
      <c r="H112" s="94" t="s">
        <v>82</v>
      </c>
      <c r="I112" s="85"/>
      <c r="J112" s="94"/>
      <c r="K112" s="112" t="s">
        <v>83</v>
      </c>
      <c r="L112" s="94" t="s">
        <v>112</v>
      </c>
      <c r="M112" s="113">
        <v>2017</v>
      </c>
      <c r="N112" s="113"/>
      <c r="O112" s="94" t="s">
        <v>67</v>
      </c>
      <c r="P112" s="113"/>
      <c r="Q112" s="113"/>
      <c r="R112" s="113"/>
      <c r="S112" s="113"/>
      <c r="T112" s="113"/>
      <c r="U112" s="113"/>
      <c r="V112" s="113"/>
      <c r="W112" s="113"/>
      <c r="X112" s="113"/>
    </row>
    <row r="113" ht="18" hidden="1" customHeight="1" spans="1:24">
      <c r="A113" s="89" t="s">
        <v>195</v>
      </c>
      <c r="B113" s="90" t="s">
        <v>259</v>
      </c>
      <c r="C113" s="85"/>
      <c r="D113" s="87"/>
      <c r="E113" s="87"/>
      <c r="F113" s="87"/>
      <c r="G113" s="88"/>
      <c r="H113" s="88"/>
      <c r="I113" s="85"/>
      <c r="J113" s="94"/>
      <c r="K113" s="94"/>
      <c r="L113" s="94"/>
      <c r="M113" s="113"/>
      <c r="N113" s="113"/>
      <c r="O113" s="94"/>
      <c r="P113" s="113"/>
      <c r="Q113" s="113"/>
      <c r="R113" s="113"/>
      <c r="S113" s="113"/>
      <c r="T113" s="113"/>
      <c r="U113" s="113"/>
      <c r="V113" s="113"/>
      <c r="W113" s="113"/>
      <c r="X113" s="113"/>
    </row>
    <row r="114" ht="18" hidden="1" customHeight="1" spans="1:24">
      <c r="A114" s="85">
        <v>56</v>
      </c>
      <c r="B114" s="86" t="s">
        <v>260</v>
      </c>
      <c r="C114" s="85" t="s">
        <v>261</v>
      </c>
      <c r="D114" s="87">
        <v>3.5</v>
      </c>
      <c r="E114" s="87"/>
      <c r="F114" s="87">
        <v>3.5</v>
      </c>
      <c r="G114" s="88" t="s">
        <v>262</v>
      </c>
      <c r="H114" s="88" t="s">
        <v>117</v>
      </c>
      <c r="I114" s="85"/>
      <c r="J114" s="94"/>
      <c r="K114" s="112" t="s">
        <v>176</v>
      </c>
      <c r="L114" s="94" t="s">
        <v>58</v>
      </c>
      <c r="M114" s="113"/>
      <c r="N114" s="113"/>
      <c r="O114" s="94"/>
      <c r="P114" s="113"/>
      <c r="Q114" s="113"/>
      <c r="R114" s="113"/>
      <c r="S114" s="113"/>
      <c r="T114" s="113"/>
      <c r="U114" s="113"/>
      <c r="V114" s="113"/>
      <c r="W114" s="113"/>
      <c r="X114" s="113"/>
    </row>
    <row r="115" ht="18" hidden="1" customHeight="1" spans="1:24">
      <c r="A115" s="89" t="s">
        <v>195</v>
      </c>
      <c r="B115" s="90" t="s">
        <v>263</v>
      </c>
      <c r="C115" s="89"/>
      <c r="D115" s="87"/>
      <c r="E115" s="87"/>
      <c r="F115" s="87"/>
      <c r="G115" s="94"/>
      <c r="H115" s="94"/>
      <c r="I115" s="85"/>
      <c r="J115" s="94"/>
      <c r="K115" s="112"/>
      <c r="L115" s="94"/>
      <c r="M115" s="113"/>
      <c r="N115" s="113"/>
      <c r="O115" s="94"/>
      <c r="P115" s="113"/>
      <c r="Q115" s="113"/>
      <c r="R115" s="113"/>
      <c r="S115" s="113"/>
      <c r="T115" s="113"/>
      <c r="U115" s="113"/>
      <c r="V115" s="113"/>
      <c r="W115" s="113"/>
      <c r="X115" s="113"/>
    </row>
    <row r="116" ht="18" hidden="1" customHeight="1" spans="1:24">
      <c r="A116" s="94">
        <v>57</v>
      </c>
      <c r="B116" s="86" t="s">
        <v>264</v>
      </c>
      <c r="C116" s="85" t="s">
        <v>265</v>
      </c>
      <c r="D116" s="87">
        <v>0.04</v>
      </c>
      <c r="E116" s="87"/>
      <c r="F116" s="87">
        <v>0.4</v>
      </c>
      <c r="G116" s="104" t="s">
        <v>266</v>
      </c>
      <c r="H116" s="104" t="s">
        <v>117</v>
      </c>
      <c r="I116" s="85"/>
      <c r="J116" s="94"/>
      <c r="K116" s="112" t="s">
        <v>176</v>
      </c>
      <c r="L116" s="94" t="s">
        <v>58</v>
      </c>
      <c r="M116" s="113"/>
      <c r="N116" s="113"/>
      <c r="O116" s="94"/>
      <c r="P116" s="113"/>
      <c r="Q116" s="113"/>
      <c r="R116" s="113"/>
      <c r="S116" s="113"/>
      <c r="T116" s="113"/>
      <c r="U116" s="113"/>
      <c r="V116" s="113"/>
      <c r="W116" s="113"/>
      <c r="X116" s="113"/>
    </row>
    <row r="117" ht="18" hidden="1" customHeight="1" spans="1:24">
      <c r="A117" s="94">
        <v>58</v>
      </c>
      <c r="B117" s="86" t="s">
        <v>267</v>
      </c>
      <c r="C117" s="85" t="s">
        <v>265</v>
      </c>
      <c r="D117" s="87">
        <v>0.03</v>
      </c>
      <c r="E117" s="87"/>
      <c r="F117" s="87">
        <v>0.3</v>
      </c>
      <c r="G117" s="104" t="s">
        <v>268</v>
      </c>
      <c r="H117" s="104" t="s">
        <v>117</v>
      </c>
      <c r="I117" s="85"/>
      <c r="J117" s="94"/>
      <c r="K117" s="112" t="s">
        <v>176</v>
      </c>
      <c r="L117" s="94" t="s">
        <v>58</v>
      </c>
      <c r="M117" s="113"/>
      <c r="N117" s="113"/>
      <c r="O117" s="94"/>
      <c r="P117" s="113"/>
      <c r="Q117" s="113"/>
      <c r="R117" s="113"/>
      <c r="S117" s="113"/>
      <c r="T117" s="113"/>
      <c r="U117" s="113"/>
      <c r="V117" s="113"/>
      <c r="W117" s="113"/>
      <c r="X117" s="113"/>
    </row>
    <row r="118" ht="18" hidden="1" customHeight="1" spans="1:24">
      <c r="A118" s="89" t="s">
        <v>195</v>
      </c>
      <c r="B118" s="90" t="s">
        <v>127</v>
      </c>
      <c r="C118" s="85"/>
      <c r="D118" s="87"/>
      <c r="E118" s="87"/>
      <c r="F118" s="87"/>
      <c r="G118" s="94"/>
      <c r="H118" s="94"/>
      <c r="I118" s="85"/>
      <c r="J118" s="94"/>
      <c r="K118" s="112"/>
      <c r="L118" s="94"/>
      <c r="M118" s="113"/>
      <c r="N118" s="113"/>
      <c r="O118" s="94"/>
      <c r="P118" s="113"/>
      <c r="Q118" s="113"/>
      <c r="R118" s="113"/>
      <c r="S118" s="113"/>
      <c r="T118" s="113"/>
      <c r="U118" s="113"/>
      <c r="V118" s="113"/>
      <c r="W118" s="113"/>
      <c r="X118" s="113"/>
    </row>
    <row r="119" ht="18" hidden="1" customHeight="1" spans="1:24">
      <c r="A119" s="85">
        <v>59</v>
      </c>
      <c r="B119" s="86" t="s">
        <v>269</v>
      </c>
      <c r="C119" s="85" t="s">
        <v>128</v>
      </c>
      <c r="D119" s="87">
        <f>E119+F119</f>
        <v>0.23</v>
      </c>
      <c r="E119" s="87"/>
      <c r="F119" s="87">
        <v>0.23</v>
      </c>
      <c r="G119" s="94" t="s">
        <v>270</v>
      </c>
      <c r="H119" s="88" t="s">
        <v>105</v>
      </c>
      <c r="I119" s="85">
        <v>23</v>
      </c>
      <c r="J119" s="94">
        <v>98</v>
      </c>
      <c r="K119" s="112" t="s">
        <v>271</v>
      </c>
      <c r="L119" s="94" t="s">
        <v>112</v>
      </c>
      <c r="M119" s="113"/>
      <c r="N119" s="113"/>
      <c r="O119" s="94" t="s">
        <v>67</v>
      </c>
      <c r="P119" s="113"/>
      <c r="Q119" s="113"/>
      <c r="R119" s="113"/>
      <c r="S119" s="113"/>
      <c r="T119" s="113"/>
      <c r="U119" s="113"/>
      <c r="V119" s="113"/>
      <c r="W119" s="113"/>
      <c r="X119" s="113"/>
    </row>
    <row r="120" ht="18" hidden="1" customHeight="1" spans="1:24">
      <c r="A120" s="85">
        <v>60</v>
      </c>
      <c r="B120" s="86" t="s">
        <v>272</v>
      </c>
      <c r="C120" s="85" t="s">
        <v>128</v>
      </c>
      <c r="D120" s="87">
        <v>0.2</v>
      </c>
      <c r="E120" s="87"/>
      <c r="F120" s="87">
        <v>0.2</v>
      </c>
      <c r="G120" s="104" t="s">
        <v>270</v>
      </c>
      <c r="H120" s="104" t="s">
        <v>82</v>
      </c>
      <c r="I120" s="85">
        <v>53</v>
      </c>
      <c r="J120" s="94" t="s">
        <v>273</v>
      </c>
      <c r="K120" s="112" t="s">
        <v>176</v>
      </c>
      <c r="L120" s="94" t="s">
        <v>58</v>
      </c>
      <c r="M120" s="113"/>
      <c r="N120" s="113"/>
      <c r="O120" s="94"/>
      <c r="P120" s="113"/>
      <c r="Q120" s="113"/>
      <c r="R120" s="113"/>
      <c r="S120" s="113"/>
      <c r="T120" s="113"/>
      <c r="U120" s="113"/>
      <c r="V120" s="113"/>
      <c r="W120" s="113"/>
      <c r="X120" s="113"/>
    </row>
    <row r="121" ht="18" hidden="1" customHeight="1" spans="1:24">
      <c r="A121" s="89" t="s">
        <v>195</v>
      </c>
      <c r="B121" s="90" t="s">
        <v>130</v>
      </c>
      <c r="C121" s="85"/>
      <c r="D121" s="87"/>
      <c r="E121" s="87"/>
      <c r="F121" s="87"/>
      <c r="G121" s="94"/>
      <c r="H121" s="94"/>
      <c r="I121" s="85"/>
      <c r="J121" s="94"/>
      <c r="K121" s="112"/>
      <c r="L121" s="94"/>
      <c r="M121" s="113"/>
      <c r="N121" s="113"/>
      <c r="O121" s="94"/>
      <c r="P121" s="113"/>
      <c r="Q121" s="113"/>
      <c r="R121" s="113"/>
      <c r="S121" s="113"/>
      <c r="T121" s="113"/>
      <c r="U121" s="113"/>
      <c r="V121" s="113"/>
      <c r="W121" s="113"/>
      <c r="X121" s="113"/>
    </row>
    <row r="122" ht="40.2" hidden="1" customHeight="1" spans="1:24">
      <c r="A122" s="85">
        <v>61</v>
      </c>
      <c r="B122" s="86" t="s">
        <v>274</v>
      </c>
      <c r="C122" s="85" t="s">
        <v>131</v>
      </c>
      <c r="D122" s="87">
        <f>E122+F122</f>
        <v>0.12</v>
      </c>
      <c r="E122" s="87"/>
      <c r="F122" s="87">
        <v>0.12</v>
      </c>
      <c r="G122" s="88" t="s">
        <v>270</v>
      </c>
      <c r="H122" s="88" t="s">
        <v>56</v>
      </c>
      <c r="I122" s="85">
        <v>22</v>
      </c>
      <c r="J122" s="94">
        <v>76</v>
      </c>
      <c r="K122" s="112" t="s">
        <v>275</v>
      </c>
      <c r="L122" s="94" t="s">
        <v>112</v>
      </c>
      <c r="M122" s="113"/>
      <c r="N122" s="113"/>
      <c r="O122" s="94"/>
      <c r="P122" s="113"/>
      <c r="Q122" s="113"/>
      <c r="R122" s="113"/>
      <c r="S122" s="113"/>
      <c r="T122" s="113"/>
      <c r="U122" s="113"/>
      <c r="V122" s="113"/>
      <c r="W122" s="113"/>
      <c r="X122" s="113"/>
    </row>
    <row r="123" ht="40.2" hidden="1" customHeight="1" spans="1:24">
      <c r="A123" s="85">
        <v>62</v>
      </c>
      <c r="B123" s="86" t="s">
        <v>276</v>
      </c>
      <c r="C123" s="85" t="s">
        <v>131</v>
      </c>
      <c r="D123" s="87">
        <v>0.33</v>
      </c>
      <c r="E123" s="87"/>
      <c r="F123" s="87">
        <v>0.33</v>
      </c>
      <c r="G123" s="88" t="s">
        <v>277</v>
      </c>
      <c r="H123" s="88" t="s">
        <v>56</v>
      </c>
      <c r="I123" s="85">
        <v>33</v>
      </c>
      <c r="J123" s="94" t="s">
        <v>278</v>
      </c>
      <c r="K123" s="112" t="s">
        <v>275</v>
      </c>
      <c r="L123" s="94" t="s">
        <v>112</v>
      </c>
      <c r="M123" s="113"/>
      <c r="N123" s="113"/>
      <c r="O123" s="94"/>
      <c r="P123" s="113"/>
      <c r="Q123" s="113"/>
      <c r="R123" s="113"/>
      <c r="S123" s="113"/>
      <c r="T123" s="113"/>
      <c r="U123" s="113"/>
      <c r="V123" s="113"/>
      <c r="W123" s="113"/>
      <c r="X123" s="113"/>
    </row>
    <row r="124" ht="30" hidden="1" customHeight="1" spans="1:24">
      <c r="A124" s="85">
        <v>63</v>
      </c>
      <c r="B124" s="86" t="s">
        <v>279</v>
      </c>
      <c r="C124" s="85" t="s">
        <v>280</v>
      </c>
      <c r="D124" s="87">
        <v>2.03</v>
      </c>
      <c r="E124" s="87"/>
      <c r="F124" s="87">
        <v>2.03</v>
      </c>
      <c r="G124" s="94" t="s">
        <v>190</v>
      </c>
      <c r="H124" s="94" t="s">
        <v>76</v>
      </c>
      <c r="I124" s="85">
        <v>8</v>
      </c>
      <c r="J124" s="94" t="s">
        <v>281</v>
      </c>
      <c r="K124" s="112" t="s">
        <v>211</v>
      </c>
      <c r="L124" s="94" t="s">
        <v>66</v>
      </c>
      <c r="M124" s="113"/>
      <c r="N124" s="113"/>
      <c r="O124" s="94"/>
      <c r="P124" s="113"/>
      <c r="Q124" s="113"/>
      <c r="R124" s="113"/>
      <c r="S124" s="113"/>
      <c r="T124" s="113"/>
      <c r="U124" s="113"/>
      <c r="V124" s="113"/>
      <c r="W124" s="113"/>
      <c r="X124" s="113"/>
    </row>
    <row r="125" ht="30" hidden="1" customHeight="1" spans="1:24">
      <c r="A125" s="85">
        <v>64</v>
      </c>
      <c r="B125" s="86" t="s">
        <v>282</v>
      </c>
      <c r="C125" s="85" t="s">
        <v>283</v>
      </c>
      <c r="D125" s="87">
        <v>4.2</v>
      </c>
      <c r="E125" s="87"/>
      <c r="F125" s="87">
        <v>4.2</v>
      </c>
      <c r="G125" s="94" t="s">
        <v>284</v>
      </c>
      <c r="H125" s="94" t="s">
        <v>56</v>
      </c>
      <c r="I125" s="85">
        <v>19</v>
      </c>
      <c r="J125" s="94"/>
      <c r="K125" s="112" t="s">
        <v>211</v>
      </c>
      <c r="L125" s="94" t="s">
        <v>66</v>
      </c>
      <c r="M125" s="113"/>
      <c r="N125" s="113"/>
      <c r="O125" s="94"/>
      <c r="P125" s="113"/>
      <c r="Q125" s="113"/>
      <c r="R125" s="113"/>
      <c r="S125" s="113"/>
      <c r="T125" s="113"/>
      <c r="U125" s="113"/>
      <c r="V125" s="113"/>
      <c r="W125" s="113"/>
      <c r="X125" s="113"/>
    </row>
    <row r="126" ht="19.05" customHeight="1" spans="1:24">
      <c r="A126" s="89" t="s">
        <v>195</v>
      </c>
      <c r="B126" s="90" t="s">
        <v>285</v>
      </c>
      <c r="C126" s="85"/>
      <c r="D126" s="87"/>
      <c r="E126" s="87"/>
      <c r="F126" s="87"/>
      <c r="G126" s="88"/>
      <c r="H126" s="88"/>
      <c r="I126" s="85"/>
      <c r="J126" s="94"/>
      <c r="K126" s="94"/>
      <c r="L126" s="94"/>
      <c r="M126" s="113"/>
      <c r="N126" s="113"/>
      <c r="O126" s="94"/>
      <c r="P126" s="113"/>
      <c r="Q126" s="113"/>
      <c r="R126" s="113"/>
      <c r="S126" s="113"/>
      <c r="T126" s="113"/>
      <c r="U126" s="113"/>
      <c r="V126" s="113"/>
      <c r="W126" s="113"/>
      <c r="X126" s="113"/>
    </row>
    <row r="127" ht="30" hidden="1" customHeight="1" spans="1:24">
      <c r="A127" s="85">
        <v>65</v>
      </c>
      <c r="B127" s="86" t="s">
        <v>286</v>
      </c>
      <c r="C127" s="85" t="s">
        <v>270</v>
      </c>
      <c r="D127" s="87">
        <f>E127+F127</f>
        <v>0.2</v>
      </c>
      <c r="E127" s="87"/>
      <c r="F127" s="87">
        <v>0.2</v>
      </c>
      <c r="G127" s="88" t="s">
        <v>159</v>
      </c>
      <c r="H127" s="88" t="s">
        <v>117</v>
      </c>
      <c r="I127" s="85"/>
      <c r="J127" s="94"/>
      <c r="K127" s="112" t="s">
        <v>83</v>
      </c>
      <c r="L127" s="94" t="s">
        <v>66</v>
      </c>
      <c r="M127" s="113">
        <v>2017</v>
      </c>
      <c r="N127" s="113"/>
      <c r="O127" s="94" t="s">
        <v>67</v>
      </c>
      <c r="P127" s="113"/>
      <c r="Q127" s="113"/>
      <c r="R127" s="113"/>
      <c r="S127" s="113"/>
      <c r="T127" s="113"/>
      <c r="U127" s="113"/>
      <c r="V127" s="113"/>
      <c r="W127" s="113"/>
      <c r="X127" s="113"/>
    </row>
    <row r="128" ht="30" hidden="1" customHeight="1" spans="1:24">
      <c r="A128" s="85">
        <v>66</v>
      </c>
      <c r="B128" s="86" t="s">
        <v>287</v>
      </c>
      <c r="C128" s="85" t="s">
        <v>270</v>
      </c>
      <c r="D128" s="87">
        <f>E128+F128</f>
        <v>1</v>
      </c>
      <c r="E128" s="87"/>
      <c r="F128" s="87">
        <v>1</v>
      </c>
      <c r="G128" s="88" t="s">
        <v>55</v>
      </c>
      <c r="H128" s="94" t="s">
        <v>79</v>
      </c>
      <c r="I128" s="85"/>
      <c r="J128" s="94"/>
      <c r="K128" s="112" t="s">
        <v>83</v>
      </c>
      <c r="L128" s="94" t="s">
        <v>66</v>
      </c>
      <c r="M128" s="113"/>
      <c r="N128" s="113"/>
      <c r="O128" s="94" t="s">
        <v>67</v>
      </c>
      <c r="P128" s="113"/>
      <c r="Q128" s="113"/>
      <c r="R128" s="113"/>
      <c r="S128" s="113"/>
      <c r="T128" s="113"/>
      <c r="U128" s="113"/>
      <c r="V128" s="113"/>
      <c r="W128" s="113"/>
      <c r="X128" s="113"/>
    </row>
    <row r="129" ht="30" hidden="1" customHeight="1" spans="1:24">
      <c r="A129" s="85">
        <v>67</v>
      </c>
      <c r="B129" s="86" t="s">
        <v>288</v>
      </c>
      <c r="C129" s="85" t="s">
        <v>270</v>
      </c>
      <c r="D129" s="87">
        <f>E129+F129</f>
        <v>0.01</v>
      </c>
      <c r="E129" s="87"/>
      <c r="F129" s="87">
        <v>0.01</v>
      </c>
      <c r="G129" s="88" t="s">
        <v>159</v>
      </c>
      <c r="H129" s="88" t="s">
        <v>111</v>
      </c>
      <c r="I129" s="85"/>
      <c r="J129" s="94"/>
      <c r="K129" s="112" t="s">
        <v>83</v>
      </c>
      <c r="L129" s="94" t="s">
        <v>66</v>
      </c>
      <c r="M129" s="113">
        <v>2018</v>
      </c>
      <c r="N129" s="113"/>
      <c r="O129" s="94" t="s">
        <v>67</v>
      </c>
      <c r="P129" s="113"/>
      <c r="Q129" s="113"/>
      <c r="R129" s="113"/>
      <c r="S129" s="113"/>
      <c r="T129" s="113"/>
      <c r="U129" s="113"/>
      <c r="V129" s="113"/>
      <c r="W129" s="113"/>
      <c r="X129" s="113"/>
    </row>
    <row r="130" ht="64.95" hidden="1" customHeight="1" spans="1:24">
      <c r="A130" s="85">
        <v>68</v>
      </c>
      <c r="B130" s="86" t="s">
        <v>289</v>
      </c>
      <c r="C130" s="85" t="s">
        <v>270</v>
      </c>
      <c r="D130" s="87">
        <f>E130+F130</f>
        <v>2.3</v>
      </c>
      <c r="E130" s="87"/>
      <c r="F130" s="87">
        <v>2.3</v>
      </c>
      <c r="G130" s="88" t="s">
        <v>159</v>
      </c>
      <c r="H130" s="88" t="s">
        <v>168</v>
      </c>
      <c r="I130" s="85">
        <v>12</v>
      </c>
      <c r="J130" s="94" t="s">
        <v>290</v>
      </c>
      <c r="K130" s="112" t="s">
        <v>83</v>
      </c>
      <c r="L130" s="94" t="s">
        <v>66</v>
      </c>
      <c r="M130" s="113">
        <v>2018</v>
      </c>
      <c r="N130" s="113"/>
      <c r="O130" s="94" t="s">
        <v>67</v>
      </c>
      <c r="P130" s="113"/>
      <c r="Q130" s="113"/>
      <c r="R130" s="113"/>
      <c r="S130" s="113"/>
      <c r="T130" s="113"/>
      <c r="U130" s="113"/>
      <c r="V130" s="113"/>
      <c r="W130" s="113"/>
      <c r="X130" s="113"/>
    </row>
    <row r="131" ht="30" hidden="1" customHeight="1" spans="1:24">
      <c r="A131" s="85">
        <v>69</v>
      </c>
      <c r="B131" s="86" t="s">
        <v>291</v>
      </c>
      <c r="C131" s="85" t="s">
        <v>270</v>
      </c>
      <c r="D131" s="87">
        <f>E131+F131</f>
        <v>0.35</v>
      </c>
      <c r="E131" s="87"/>
      <c r="F131" s="87">
        <v>0.35</v>
      </c>
      <c r="G131" s="88" t="s">
        <v>159</v>
      </c>
      <c r="H131" s="88" t="s">
        <v>117</v>
      </c>
      <c r="I131" s="85"/>
      <c r="J131" s="94"/>
      <c r="K131" s="112" t="s">
        <v>83</v>
      </c>
      <c r="L131" s="94" t="s">
        <v>66</v>
      </c>
      <c r="M131" s="113">
        <v>2018</v>
      </c>
      <c r="N131" s="113"/>
      <c r="O131" s="94" t="s">
        <v>67</v>
      </c>
      <c r="P131" s="113"/>
      <c r="Q131" s="113"/>
      <c r="R131" s="113"/>
      <c r="S131" s="113"/>
      <c r="T131" s="113"/>
      <c r="U131" s="113"/>
      <c r="V131" s="113"/>
      <c r="W131" s="113"/>
      <c r="X131" s="113"/>
    </row>
    <row r="132" ht="30" hidden="1" customHeight="1" spans="1:24">
      <c r="A132" s="85">
        <v>70</v>
      </c>
      <c r="B132" s="86" t="s">
        <v>292</v>
      </c>
      <c r="C132" s="85" t="s">
        <v>270</v>
      </c>
      <c r="D132" s="87">
        <v>3</v>
      </c>
      <c r="E132" s="87"/>
      <c r="F132" s="87">
        <v>3</v>
      </c>
      <c r="G132" s="88" t="s">
        <v>55</v>
      </c>
      <c r="H132" s="88" t="s">
        <v>111</v>
      </c>
      <c r="I132" s="85">
        <v>14</v>
      </c>
      <c r="J132" s="94">
        <v>136</v>
      </c>
      <c r="K132" s="112" t="s">
        <v>83</v>
      </c>
      <c r="L132" s="94" t="s">
        <v>66</v>
      </c>
      <c r="M132" s="113">
        <v>2018</v>
      </c>
      <c r="N132" s="113"/>
      <c r="O132" s="94" t="s">
        <v>67</v>
      </c>
      <c r="P132" s="113"/>
      <c r="Q132" s="113"/>
      <c r="R132" s="113"/>
      <c r="S132" s="113"/>
      <c r="T132" s="113"/>
      <c r="U132" s="113"/>
      <c r="V132" s="113"/>
      <c r="W132" s="113"/>
      <c r="X132" s="113"/>
    </row>
    <row r="133" ht="18.9" hidden="1" customHeight="1" spans="1:24">
      <c r="A133" s="85">
        <v>71</v>
      </c>
      <c r="B133" s="86" t="s">
        <v>293</v>
      </c>
      <c r="C133" s="85" t="s">
        <v>270</v>
      </c>
      <c r="D133" s="87">
        <v>0.1</v>
      </c>
      <c r="E133" s="87"/>
      <c r="F133" s="87">
        <v>0.1</v>
      </c>
      <c r="G133" s="88" t="s">
        <v>228</v>
      </c>
      <c r="H133" s="88" t="s">
        <v>56</v>
      </c>
      <c r="I133" s="85"/>
      <c r="J133" s="94"/>
      <c r="K133" s="112" t="s">
        <v>211</v>
      </c>
      <c r="L133" s="94" t="s">
        <v>66</v>
      </c>
      <c r="M133" s="113"/>
      <c r="N133" s="113"/>
      <c r="O133" s="94" t="s">
        <v>67</v>
      </c>
      <c r="P133" s="113"/>
      <c r="Q133" s="113"/>
      <c r="R133" s="113"/>
      <c r="S133" s="113"/>
      <c r="T133" s="113"/>
      <c r="U133" s="113"/>
      <c r="V133" s="113"/>
      <c r="W133" s="113"/>
      <c r="X133" s="113"/>
    </row>
    <row r="134" ht="18.9" hidden="1" customHeight="1" spans="1:24">
      <c r="A134" s="85">
        <v>72</v>
      </c>
      <c r="B134" s="86" t="s">
        <v>294</v>
      </c>
      <c r="C134" s="85" t="s">
        <v>270</v>
      </c>
      <c r="D134" s="87">
        <v>0.1</v>
      </c>
      <c r="E134" s="87"/>
      <c r="F134" s="87">
        <v>0.1</v>
      </c>
      <c r="G134" s="88" t="s">
        <v>270</v>
      </c>
      <c r="H134" s="88" t="s">
        <v>82</v>
      </c>
      <c r="I134" s="85">
        <v>53</v>
      </c>
      <c r="J134" s="94">
        <v>89</v>
      </c>
      <c r="K134" s="112" t="s">
        <v>295</v>
      </c>
      <c r="L134" s="94" t="s">
        <v>66</v>
      </c>
      <c r="M134" s="113"/>
      <c r="N134" s="113"/>
      <c r="O134" s="94" t="s">
        <v>67</v>
      </c>
      <c r="P134" s="113"/>
      <c r="Q134" s="113"/>
      <c r="R134" s="113"/>
      <c r="S134" s="113"/>
      <c r="T134" s="113"/>
      <c r="U134" s="113"/>
      <c r="V134" s="113"/>
      <c r="W134" s="113"/>
      <c r="X134" s="113"/>
    </row>
    <row r="135" ht="19.05" customHeight="1" spans="1:24">
      <c r="A135" s="85">
        <v>73</v>
      </c>
      <c r="B135" s="86" t="s">
        <v>293</v>
      </c>
      <c r="C135" s="85" t="s">
        <v>270</v>
      </c>
      <c r="D135" s="87">
        <v>0.2</v>
      </c>
      <c r="E135" s="87"/>
      <c r="F135" s="87">
        <v>0.2</v>
      </c>
      <c r="G135" s="88" t="s">
        <v>270</v>
      </c>
      <c r="H135" s="88" t="s">
        <v>73</v>
      </c>
      <c r="I135" s="85">
        <v>28</v>
      </c>
      <c r="J135" s="94">
        <v>322</v>
      </c>
      <c r="K135" s="112" t="s">
        <v>296</v>
      </c>
      <c r="L135" s="94" t="s">
        <v>66</v>
      </c>
      <c r="M135" s="113"/>
      <c r="N135" s="113"/>
      <c r="O135" s="94" t="s">
        <v>67</v>
      </c>
      <c r="P135" s="113"/>
      <c r="Q135" s="113"/>
      <c r="R135" s="113"/>
      <c r="S135" s="113"/>
      <c r="T135" s="113"/>
      <c r="U135" s="113"/>
      <c r="V135" s="113"/>
      <c r="W135" s="113"/>
      <c r="X135" s="113"/>
    </row>
    <row r="136" ht="18.9" hidden="1" customHeight="1" spans="1:24">
      <c r="A136" s="85">
        <v>74</v>
      </c>
      <c r="B136" s="86" t="s">
        <v>294</v>
      </c>
      <c r="C136" s="85" t="s">
        <v>270</v>
      </c>
      <c r="D136" s="87">
        <v>0.29</v>
      </c>
      <c r="E136" s="87"/>
      <c r="F136" s="87">
        <v>0.29</v>
      </c>
      <c r="G136" s="88" t="s">
        <v>270</v>
      </c>
      <c r="H136" s="88" t="s">
        <v>297</v>
      </c>
      <c r="I136" s="85">
        <v>20</v>
      </c>
      <c r="J136" s="94" t="s">
        <v>298</v>
      </c>
      <c r="K136" s="112" t="s">
        <v>299</v>
      </c>
      <c r="L136" s="94" t="s">
        <v>66</v>
      </c>
      <c r="M136" s="113"/>
      <c r="N136" s="113"/>
      <c r="O136" s="94" t="s">
        <v>67</v>
      </c>
      <c r="P136" s="113"/>
      <c r="Q136" s="113"/>
      <c r="R136" s="113"/>
      <c r="S136" s="113"/>
      <c r="T136" s="113"/>
      <c r="U136" s="113"/>
      <c r="V136" s="113"/>
      <c r="W136" s="113"/>
      <c r="X136" s="113"/>
    </row>
    <row r="137" ht="18.9" hidden="1" customHeight="1" spans="1:24">
      <c r="A137" s="85">
        <v>75</v>
      </c>
      <c r="B137" s="86" t="s">
        <v>293</v>
      </c>
      <c r="C137" s="85" t="s">
        <v>270</v>
      </c>
      <c r="D137" s="87">
        <v>0.1</v>
      </c>
      <c r="E137" s="87"/>
      <c r="F137" s="87">
        <v>0.1</v>
      </c>
      <c r="G137" s="88" t="s">
        <v>137</v>
      </c>
      <c r="H137" s="88" t="s">
        <v>105</v>
      </c>
      <c r="I137" s="85">
        <v>26</v>
      </c>
      <c r="J137" s="94">
        <v>61</v>
      </c>
      <c r="K137" s="112" t="s">
        <v>300</v>
      </c>
      <c r="L137" s="94" t="s">
        <v>66</v>
      </c>
      <c r="M137" s="113"/>
      <c r="N137" s="113"/>
      <c r="O137" s="94" t="s">
        <v>67</v>
      </c>
      <c r="P137" s="113"/>
      <c r="Q137" s="113"/>
      <c r="R137" s="113"/>
      <c r="S137" s="113"/>
      <c r="T137" s="113"/>
      <c r="U137" s="113"/>
      <c r="V137" s="113"/>
      <c r="W137" s="113"/>
      <c r="X137" s="113"/>
    </row>
    <row r="138" ht="18.9" hidden="1" customHeight="1" spans="1:24">
      <c r="A138" s="85">
        <v>76</v>
      </c>
      <c r="B138" s="86" t="s">
        <v>293</v>
      </c>
      <c r="C138" s="85" t="s">
        <v>270</v>
      </c>
      <c r="D138" s="87">
        <v>0.08</v>
      </c>
      <c r="E138" s="87"/>
      <c r="F138" s="87">
        <v>0.08</v>
      </c>
      <c r="G138" s="88" t="s">
        <v>270</v>
      </c>
      <c r="H138" s="88" t="s">
        <v>76</v>
      </c>
      <c r="I138" s="85">
        <v>22</v>
      </c>
      <c r="J138" s="94">
        <v>543</v>
      </c>
      <c r="K138" s="112" t="s">
        <v>301</v>
      </c>
      <c r="L138" s="94" t="s">
        <v>66</v>
      </c>
      <c r="M138" s="113"/>
      <c r="N138" s="113"/>
      <c r="O138" s="94" t="s">
        <v>67</v>
      </c>
      <c r="P138" s="113"/>
      <c r="Q138" s="113"/>
      <c r="R138" s="113"/>
      <c r="S138" s="113"/>
      <c r="T138" s="113"/>
      <c r="U138" s="113"/>
      <c r="V138" s="113"/>
      <c r="W138" s="113"/>
      <c r="X138" s="113"/>
    </row>
    <row r="139" ht="18.9" hidden="1" customHeight="1" spans="1:24">
      <c r="A139" s="85">
        <v>77</v>
      </c>
      <c r="B139" s="86" t="s">
        <v>293</v>
      </c>
      <c r="C139" s="85" t="s">
        <v>270</v>
      </c>
      <c r="D139" s="87">
        <v>0.16</v>
      </c>
      <c r="E139" s="87"/>
      <c r="F139" s="87">
        <v>0.16</v>
      </c>
      <c r="G139" s="88" t="s">
        <v>270</v>
      </c>
      <c r="H139" s="88" t="s">
        <v>70</v>
      </c>
      <c r="I139" s="85"/>
      <c r="J139" s="94"/>
      <c r="K139" s="112" t="s">
        <v>302</v>
      </c>
      <c r="L139" s="94" t="s">
        <v>66</v>
      </c>
      <c r="M139" s="113"/>
      <c r="N139" s="113"/>
      <c r="O139" s="94" t="s">
        <v>67</v>
      </c>
      <c r="P139" s="113"/>
      <c r="Q139" s="113"/>
      <c r="R139" s="113"/>
      <c r="S139" s="113"/>
      <c r="T139" s="113"/>
      <c r="U139" s="113"/>
      <c r="V139" s="113"/>
      <c r="W139" s="113"/>
      <c r="X139" s="113"/>
    </row>
    <row r="140" ht="18.9" hidden="1" customHeight="1" spans="1:24">
      <c r="A140" s="85">
        <v>78</v>
      </c>
      <c r="B140" s="86" t="s">
        <v>294</v>
      </c>
      <c r="C140" s="85" t="s">
        <v>270</v>
      </c>
      <c r="D140" s="87">
        <v>0.75</v>
      </c>
      <c r="E140" s="87"/>
      <c r="F140" s="87">
        <v>0.75</v>
      </c>
      <c r="G140" s="88" t="s">
        <v>270</v>
      </c>
      <c r="H140" s="88" t="s">
        <v>111</v>
      </c>
      <c r="I140" s="85"/>
      <c r="J140" s="94"/>
      <c r="K140" s="112" t="s">
        <v>303</v>
      </c>
      <c r="L140" s="94" t="s">
        <v>66</v>
      </c>
      <c r="M140" s="113"/>
      <c r="N140" s="113"/>
      <c r="O140" s="94" t="s">
        <v>67</v>
      </c>
      <c r="P140" s="113"/>
      <c r="Q140" s="113"/>
      <c r="R140" s="113"/>
      <c r="S140" s="113"/>
      <c r="T140" s="113"/>
      <c r="U140" s="113"/>
      <c r="V140" s="113"/>
      <c r="W140" s="113"/>
      <c r="X140" s="113"/>
    </row>
    <row r="141" ht="18.9" hidden="1" customHeight="1" spans="1:24">
      <c r="A141" s="85">
        <v>79</v>
      </c>
      <c r="B141" s="86" t="s">
        <v>294</v>
      </c>
      <c r="C141" s="85" t="s">
        <v>270</v>
      </c>
      <c r="D141" s="87">
        <v>0.2</v>
      </c>
      <c r="E141" s="87"/>
      <c r="F141" s="87">
        <v>0.13</v>
      </c>
      <c r="G141" s="88" t="s">
        <v>270</v>
      </c>
      <c r="H141" s="88" t="s">
        <v>117</v>
      </c>
      <c r="I141" s="85">
        <v>22</v>
      </c>
      <c r="J141" s="94"/>
      <c r="K141" s="112" t="s">
        <v>304</v>
      </c>
      <c r="L141" s="94" t="s">
        <v>66</v>
      </c>
      <c r="M141" s="113"/>
      <c r="N141" s="113"/>
      <c r="O141" s="94" t="s">
        <v>67</v>
      </c>
      <c r="P141" s="113"/>
      <c r="Q141" s="113"/>
      <c r="R141" s="113"/>
      <c r="S141" s="113"/>
      <c r="T141" s="113"/>
      <c r="U141" s="113"/>
      <c r="V141" s="113"/>
      <c r="W141" s="113"/>
      <c r="X141" s="113"/>
    </row>
    <row r="142" ht="18.9" hidden="1" customHeight="1" spans="1:24">
      <c r="A142" s="85">
        <v>80</v>
      </c>
      <c r="B142" s="86" t="s">
        <v>293</v>
      </c>
      <c r="C142" s="85" t="s">
        <v>270</v>
      </c>
      <c r="D142" s="87">
        <v>0.1</v>
      </c>
      <c r="E142" s="87"/>
      <c r="F142" s="87">
        <v>0.1</v>
      </c>
      <c r="G142" s="88" t="s">
        <v>203</v>
      </c>
      <c r="H142" s="88" t="s">
        <v>168</v>
      </c>
      <c r="I142" s="85"/>
      <c r="J142" s="94"/>
      <c r="K142" s="112" t="s">
        <v>176</v>
      </c>
      <c r="L142" s="94" t="s">
        <v>58</v>
      </c>
      <c r="M142" s="113"/>
      <c r="N142" s="113"/>
      <c r="O142" s="94"/>
      <c r="P142" s="113"/>
      <c r="Q142" s="113"/>
      <c r="R142" s="113"/>
      <c r="S142" s="113"/>
      <c r="T142" s="113"/>
      <c r="U142" s="113"/>
      <c r="V142" s="113"/>
      <c r="W142" s="113"/>
      <c r="X142" s="113"/>
    </row>
    <row r="143" ht="18.9" hidden="1" customHeight="1" spans="1:24">
      <c r="A143" s="85">
        <v>81</v>
      </c>
      <c r="B143" s="86" t="s">
        <v>305</v>
      </c>
      <c r="C143" s="85" t="s">
        <v>270</v>
      </c>
      <c r="D143" s="87">
        <v>0.7</v>
      </c>
      <c r="E143" s="87"/>
      <c r="F143" s="87">
        <v>0.7</v>
      </c>
      <c r="G143" s="88" t="s">
        <v>243</v>
      </c>
      <c r="H143" s="88" t="s">
        <v>56</v>
      </c>
      <c r="I143" s="85">
        <v>5</v>
      </c>
      <c r="J143" s="94">
        <v>24</v>
      </c>
      <c r="K143" s="112" t="s">
        <v>176</v>
      </c>
      <c r="L143" s="94" t="s">
        <v>66</v>
      </c>
      <c r="M143" s="113"/>
      <c r="N143" s="113"/>
      <c r="O143" s="94" t="s">
        <v>67</v>
      </c>
      <c r="P143" s="113"/>
      <c r="Q143" s="113"/>
      <c r="R143" s="113"/>
      <c r="S143" s="113"/>
      <c r="T143" s="113"/>
      <c r="U143" s="113"/>
      <c r="V143" s="113"/>
      <c r="W143" s="113"/>
      <c r="X143" s="113"/>
    </row>
    <row r="144" ht="18.9" hidden="1" customHeight="1" spans="1:24">
      <c r="A144" s="89" t="s">
        <v>195</v>
      </c>
      <c r="B144" s="90" t="s">
        <v>306</v>
      </c>
      <c r="C144" s="85"/>
      <c r="D144" s="87"/>
      <c r="E144" s="87"/>
      <c r="F144" s="87"/>
      <c r="G144" s="88"/>
      <c r="H144" s="88"/>
      <c r="I144" s="85"/>
      <c r="J144" s="94"/>
      <c r="K144" s="94"/>
      <c r="L144" s="94"/>
      <c r="M144" s="113"/>
      <c r="N144" s="113"/>
      <c r="O144" s="94"/>
      <c r="P144" s="113"/>
      <c r="Q144" s="113"/>
      <c r="R144" s="113"/>
      <c r="S144" s="113"/>
      <c r="T144" s="113"/>
      <c r="U144" s="113"/>
      <c r="V144" s="113"/>
      <c r="W144" s="113"/>
      <c r="X144" s="113"/>
    </row>
    <row r="145" ht="30" hidden="1" customHeight="1" spans="1:24">
      <c r="A145" s="85">
        <v>82</v>
      </c>
      <c r="B145" s="86" t="s">
        <v>307</v>
      </c>
      <c r="C145" s="93" t="s">
        <v>308</v>
      </c>
      <c r="D145" s="127">
        <v>0.25</v>
      </c>
      <c r="E145" s="127"/>
      <c r="F145" s="127">
        <v>0.25</v>
      </c>
      <c r="G145" s="128" t="s">
        <v>55</v>
      </c>
      <c r="H145" s="128" t="s">
        <v>70</v>
      </c>
      <c r="I145" s="93">
        <v>30</v>
      </c>
      <c r="J145" s="125">
        <v>844</v>
      </c>
      <c r="K145" s="112" t="s">
        <v>83</v>
      </c>
      <c r="L145" s="94" t="s">
        <v>66</v>
      </c>
      <c r="M145" s="113"/>
      <c r="N145" s="113"/>
      <c r="O145" s="94" t="s">
        <v>67</v>
      </c>
      <c r="P145" s="113"/>
      <c r="Q145" s="113"/>
      <c r="R145" s="113"/>
      <c r="S145" s="113"/>
      <c r="T145" s="113"/>
      <c r="U145" s="113"/>
      <c r="V145" s="113"/>
      <c r="W145" s="113"/>
      <c r="X145" s="113"/>
    </row>
    <row r="146" ht="19.05" customHeight="1" spans="1:24">
      <c r="A146" s="89" t="s">
        <v>309</v>
      </c>
      <c r="B146" s="90" t="s">
        <v>310</v>
      </c>
      <c r="C146" s="85"/>
      <c r="D146" s="129"/>
      <c r="E146" s="129"/>
      <c r="F146" s="129"/>
      <c r="G146" s="130"/>
      <c r="H146" s="123"/>
      <c r="I146" s="123"/>
      <c r="J146" s="130"/>
      <c r="K146" s="123"/>
      <c r="L146" s="130"/>
      <c r="M146" s="113"/>
      <c r="N146" s="113"/>
      <c r="O146" s="94"/>
      <c r="P146" s="113"/>
      <c r="Q146" s="113"/>
      <c r="R146" s="113"/>
      <c r="S146" s="113"/>
      <c r="T146" s="113"/>
      <c r="U146" s="113"/>
      <c r="V146" s="113"/>
      <c r="W146" s="113"/>
      <c r="X146" s="113"/>
    </row>
    <row r="147" ht="19.05" customHeight="1" spans="1:24">
      <c r="A147" s="89" t="s">
        <v>195</v>
      </c>
      <c r="B147" s="90" t="s">
        <v>123</v>
      </c>
      <c r="C147" s="85"/>
      <c r="D147" s="87"/>
      <c r="E147" s="87"/>
      <c r="F147" s="87"/>
      <c r="G147" s="88"/>
      <c r="H147" s="88"/>
      <c r="I147" s="85"/>
      <c r="J147" s="94"/>
      <c r="K147" s="94"/>
      <c r="L147" s="94"/>
      <c r="M147" s="113"/>
      <c r="N147" s="113"/>
      <c r="O147" s="94"/>
      <c r="P147" s="113"/>
      <c r="Q147" s="113"/>
      <c r="R147" s="113"/>
      <c r="S147" s="113"/>
      <c r="T147" s="113"/>
      <c r="U147" s="113"/>
      <c r="V147" s="113"/>
      <c r="W147" s="113"/>
      <c r="X147" s="113"/>
    </row>
    <row r="148" ht="36" hidden="1" spans="1:24">
      <c r="A148" s="85">
        <v>83</v>
      </c>
      <c r="B148" s="86" t="s">
        <v>311</v>
      </c>
      <c r="C148" s="85" t="s">
        <v>87</v>
      </c>
      <c r="D148" s="87">
        <f>E148+F148</f>
        <v>0.24</v>
      </c>
      <c r="E148" s="87"/>
      <c r="F148" s="87">
        <v>0.24</v>
      </c>
      <c r="G148" s="94" t="s">
        <v>55</v>
      </c>
      <c r="H148" s="88" t="s">
        <v>111</v>
      </c>
      <c r="I148" s="85">
        <v>17</v>
      </c>
      <c r="J148" s="132" t="s">
        <v>312</v>
      </c>
      <c r="K148" s="112" t="s">
        <v>313</v>
      </c>
      <c r="L148" s="94" t="s">
        <v>112</v>
      </c>
      <c r="M148" s="113">
        <v>2017</v>
      </c>
      <c r="N148" s="113"/>
      <c r="O148" s="94"/>
      <c r="P148" s="113"/>
      <c r="Q148" s="113"/>
      <c r="R148" s="113"/>
      <c r="S148" s="113"/>
      <c r="T148" s="113"/>
      <c r="U148" s="113"/>
      <c r="V148" s="113"/>
      <c r="W148" s="113"/>
      <c r="X148" s="113"/>
    </row>
    <row r="149" ht="30" hidden="1" customHeight="1" spans="1:24">
      <c r="A149" s="85">
        <v>84</v>
      </c>
      <c r="B149" s="86" t="s">
        <v>314</v>
      </c>
      <c r="C149" s="85" t="s">
        <v>87</v>
      </c>
      <c r="D149" s="87">
        <f>E149+F149</f>
        <v>0.24</v>
      </c>
      <c r="E149" s="87"/>
      <c r="F149" s="87">
        <v>0.24</v>
      </c>
      <c r="G149" s="94" t="s">
        <v>55</v>
      </c>
      <c r="H149" s="88" t="s">
        <v>117</v>
      </c>
      <c r="I149" s="85">
        <v>33</v>
      </c>
      <c r="J149" s="132" t="s">
        <v>315</v>
      </c>
      <c r="K149" s="112" t="s">
        <v>83</v>
      </c>
      <c r="L149" s="94" t="s">
        <v>112</v>
      </c>
      <c r="M149" s="113"/>
      <c r="N149" s="113"/>
      <c r="O149" s="94"/>
      <c r="P149" s="113"/>
      <c r="Q149" s="113"/>
      <c r="R149" s="113"/>
      <c r="S149" s="113"/>
      <c r="T149" s="113"/>
      <c r="U149" s="113"/>
      <c r="V149" s="113"/>
      <c r="W149" s="113"/>
      <c r="X149" s="113"/>
    </row>
    <row r="150" ht="30" hidden="1" customHeight="1" spans="1:24">
      <c r="A150" s="85">
        <v>85</v>
      </c>
      <c r="B150" s="86" t="s">
        <v>316</v>
      </c>
      <c r="C150" s="85" t="s">
        <v>87</v>
      </c>
      <c r="D150" s="87">
        <f t="shared" ref="D150:D157" si="4">E150+F150</f>
        <v>10</v>
      </c>
      <c r="E150" s="87"/>
      <c r="F150" s="87">
        <v>10</v>
      </c>
      <c r="G150" s="94" t="s">
        <v>203</v>
      </c>
      <c r="H150" s="88" t="s">
        <v>168</v>
      </c>
      <c r="I150" s="85">
        <v>11</v>
      </c>
      <c r="J150" s="94"/>
      <c r="K150" s="112" t="s">
        <v>83</v>
      </c>
      <c r="L150" s="94" t="s">
        <v>112</v>
      </c>
      <c r="M150" s="113">
        <v>2017</v>
      </c>
      <c r="N150" s="113"/>
      <c r="O150" s="94"/>
      <c r="P150" s="113"/>
      <c r="Q150" s="113"/>
      <c r="R150" s="113"/>
      <c r="S150" s="113"/>
      <c r="T150" s="113"/>
      <c r="U150" s="113"/>
      <c r="V150" s="113"/>
      <c r="W150" s="113"/>
      <c r="X150" s="113"/>
    </row>
    <row r="151" ht="30" hidden="1" customHeight="1" spans="1:24">
      <c r="A151" s="85">
        <v>86</v>
      </c>
      <c r="B151" s="86" t="s">
        <v>317</v>
      </c>
      <c r="C151" s="85" t="s">
        <v>87</v>
      </c>
      <c r="D151" s="87">
        <f t="shared" si="4"/>
        <v>0.68</v>
      </c>
      <c r="E151" s="87"/>
      <c r="F151" s="87">
        <v>0.68</v>
      </c>
      <c r="G151" s="94" t="s">
        <v>318</v>
      </c>
      <c r="H151" s="128" t="s">
        <v>70</v>
      </c>
      <c r="I151" s="85" t="s">
        <v>319</v>
      </c>
      <c r="J151" s="94" t="s">
        <v>320</v>
      </c>
      <c r="K151" s="112" t="s">
        <v>321</v>
      </c>
      <c r="L151" s="94" t="s">
        <v>112</v>
      </c>
      <c r="M151" s="113"/>
      <c r="N151" s="113"/>
      <c r="O151" s="94"/>
      <c r="P151" s="113"/>
      <c r="Q151" s="113"/>
      <c r="R151" s="113"/>
      <c r="S151" s="113"/>
      <c r="T151" s="113"/>
      <c r="U151" s="113"/>
      <c r="V151" s="113"/>
      <c r="W151" s="113"/>
      <c r="X151" s="113"/>
    </row>
    <row r="152" ht="30" hidden="1" customHeight="1" spans="1:24">
      <c r="A152" s="85">
        <v>87</v>
      </c>
      <c r="B152" s="86" t="s">
        <v>322</v>
      </c>
      <c r="C152" s="85" t="s">
        <v>87</v>
      </c>
      <c r="D152" s="87">
        <f t="shared" si="4"/>
        <v>10</v>
      </c>
      <c r="E152" s="87"/>
      <c r="F152" s="87">
        <v>10</v>
      </c>
      <c r="G152" s="88" t="s">
        <v>323</v>
      </c>
      <c r="H152" s="128" t="s">
        <v>70</v>
      </c>
      <c r="I152" s="85"/>
      <c r="J152" s="94"/>
      <c r="K152" s="112" t="s">
        <v>83</v>
      </c>
      <c r="L152" s="94" t="s">
        <v>66</v>
      </c>
      <c r="M152" s="113">
        <v>2018</v>
      </c>
      <c r="N152" s="113"/>
      <c r="O152" s="94"/>
      <c r="P152" s="113"/>
      <c r="Q152" s="113"/>
      <c r="R152" s="113"/>
      <c r="S152" s="113"/>
      <c r="T152" s="113"/>
      <c r="U152" s="113"/>
      <c r="V152" s="113"/>
      <c r="W152" s="113"/>
      <c r="X152" s="113"/>
    </row>
    <row r="153" ht="30" hidden="1" customHeight="1" spans="1:24">
      <c r="A153" s="85">
        <v>88</v>
      </c>
      <c r="B153" s="86" t="s">
        <v>324</v>
      </c>
      <c r="C153" s="85" t="s">
        <v>87</v>
      </c>
      <c r="D153" s="87">
        <f t="shared" si="4"/>
        <v>0.24</v>
      </c>
      <c r="E153" s="87"/>
      <c r="F153" s="87">
        <v>0.24</v>
      </c>
      <c r="G153" s="88" t="s">
        <v>55</v>
      </c>
      <c r="H153" s="88" t="s">
        <v>105</v>
      </c>
      <c r="I153" s="85" t="s">
        <v>325</v>
      </c>
      <c r="J153" s="94" t="s">
        <v>326</v>
      </c>
      <c r="K153" s="112" t="s">
        <v>83</v>
      </c>
      <c r="L153" s="94" t="s">
        <v>66</v>
      </c>
      <c r="M153" s="113"/>
      <c r="N153" s="113" t="s">
        <v>327</v>
      </c>
      <c r="O153" s="94"/>
      <c r="P153" s="113"/>
      <c r="Q153" s="113"/>
      <c r="R153" s="113"/>
      <c r="S153" s="113"/>
      <c r="T153" s="113"/>
      <c r="U153" s="113"/>
      <c r="V153" s="113"/>
      <c r="W153" s="113"/>
      <c r="X153" s="113"/>
    </row>
    <row r="154" ht="36" hidden="1" spans="1:24">
      <c r="A154" s="85">
        <v>89</v>
      </c>
      <c r="B154" s="86" t="s">
        <v>328</v>
      </c>
      <c r="C154" s="85" t="s">
        <v>87</v>
      </c>
      <c r="D154" s="87">
        <v>0.6</v>
      </c>
      <c r="E154" s="87"/>
      <c r="F154" s="87">
        <v>0.6</v>
      </c>
      <c r="G154" s="88" t="s">
        <v>329</v>
      </c>
      <c r="H154" s="128" t="s">
        <v>70</v>
      </c>
      <c r="I154" s="85">
        <v>36</v>
      </c>
      <c r="J154" s="94" t="s">
        <v>330</v>
      </c>
      <c r="K154" s="112" t="s">
        <v>331</v>
      </c>
      <c r="L154" s="94" t="s">
        <v>66</v>
      </c>
      <c r="M154" s="113"/>
      <c r="N154" s="113"/>
      <c r="O154" s="94"/>
      <c r="P154" s="113"/>
      <c r="Q154" s="113"/>
      <c r="R154" s="113"/>
      <c r="S154" s="113"/>
      <c r="T154" s="113"/>
      <c r="U154" s="113"/>
      <c r="V154" s="113"/>
      <c r="W154" s="113"/>
      <c r="X154" s="113"/>
    </row>
    <row r="155" ht="29.4" hidden="1" customHeight="1" spans="1:24">
      <c r="A155" s="85">
        <v>90</v>
      </c>
      <c r="B155" s="86" t="s">
        <v>332</v>
      </c>
      <c r="C155" s="85" t="s">
        <v>87</v>
      </c>
      <c r="D155" s="87">
        <f t="shared" si="4"/>
        <v>4</v>
      </c>
      <c r="E155" s="87"/>
      <c r="F155" s="87">
        <v>4</v>
      </c>
      <c r="G155" s="88" t="s">
        <v>333</v>
      </c>
      <c r="H155" s="128" t="s">
        <v>70</v>
      </c>
      <c r="I155" s="85" t="s">
        <v>334</v>
      </c>
      <c r="J155" s="94"/>
      <c r="K155" s="112" t="s">
        <v>83</v>
      </c>
      <c r="L155" s="94" t="s">
        <v>66</v>
      </c>
      <c r="M155" s="113">
        <v>2018</v>
      </c>
      <c r="N155" s="113"/>
      <c r="O155" s="94"/>
      <c r="P155" s="113"/>
      <c r="Q155" s="113"/>
      <c r="R155" s="113"/>
      <c r="S155" s="113"/>
      <c r="T155" s="113"/>
      <c r="U155" s="113"/>
      <c r="V155" s="113"/>
      <c r="W155" s="113"/>
      <c r="X155" s="113"/>
    </row>
    <row r="156" ht="30" hidden="1" customHeight="1" spans="1:24">
      <c r="A156" s="85">
        <v>91</v>
      </c>
      <c r="B156" s="86" t="s">
        <v>335</v>
      </c>
      <c r="C156" s="85" t="s">
        <v>87</v>
      </c>
      <c r="D156" s="87">
        <f t="shared" si="4"/>
        <v>0.24</v>
      </c>
      <c r="E156" s="87"/>
      <c r="F156" s="87">
        <v>0.24</v>
      </c>
      <c r="G156" s="88" t="s">
        <v>159</v>
      </c>
      <c r="H156" s="88" t="s">
        <v>117</v>
      </c>
      <c r="I156" s="85">
        <v>13</v>
      </c>
      <c r="J156" s="94">
        <v>63</v>
      </c>
      <c r="K156" s="112" t="s">
        <v>83</v>
      </c>
      <c r="L156" s="94" t="s">
        <v>112</v>
      </c>
      <c r="M156" s="113">
        <v>2017</v>
      </c>
      <c r="N156" s="113"/>
      <c r="O156" s="94"/>
      <c r="P156" s="113"/>
      <c r="Q156" s="113"/>
      <c r="R156" s="113"/>
      <c r="S156" s="113"/>
      <c r="T156" s="113"/>
      <c r="U156" s="113"/>
      <c r="V156" s="113"/>
      <c r="W156" s="113"/>
      <c r="X156" s="113"/>
    </row>
    <row r="157" ht="25.05" customHeight="1" spans="1:24">
      <c r="A157" s="85">
        <v>92</v>
      </c>
      <c r="B157" s="86" t="s">
        <v>336</v>
      </c>
      <c r="C157" s="85" t="s">
        <v>337</v>
      </c>
      <c r="D157" s="87">
        <f t="shared" si="4"/>
        <v>6.26</v>
      </c>
      <c r="E157" s="87"/>
      <c r="F157" s="87">
        <v>6.26</v>
      </c>
      <c r="G157" s="94" t="s">
        <v>338</v>
      </c>
      <c r="H157" s="94" t="s">
        <v>73</v>
      </c>
      <c r="I157" s="85">
        <v>59</v>
      </c>
      <c r="J157" s="94">
        <v>40</v>
      </c>
      <c r="K157" s="112" t="s">
        <v>83</v>
      </c>
      <c r="L157" s="94" t="s">
        <v>112</v>
      </c>
      <c r="M157" s="113">
        <v>2017</v>
      </c>
      <c r="N157" s="113"/>
      <c r="O157" s="94"/>
      <c r="P157" s="113"/>
      <c r="Q157" s="113"/>
      <c r="R157" s="113"/>
      <c r="S157" s="113"/>
      <c r="T157" s="113"/>
      <c r="U157" s="113"/>
      <c r="V157" s="113"/>
      <c r="W157" s="113"/>
      <c r="X157" s="113"/>
    </row>
    <row r="158" ht="19.5" hidden="1" customHeight="1" spans="1:24">
      <c r="A158" s="85">
        <v>93</v>
      </c>
      <c r="B158" s="103" t="s">
        <v>339</v>
      </c>
      <c r="C158" s="85" t="s">
        <v>87</v>
      </c>
      <c r="D158" s="87">
        <v>0.32</v>
      </c>
      <c r="E158" s="87"/>
      <c r="F158" s="87">
        <v>0.32</v>
      </c>
      <c r="G158" s="88" t="s">
        <v>159</v>
      </c>
      <c r="H158" s="88" t="s">
        <v>117</v>
      </c>
      <c r="I158" s="85">
        <v>7</v>
      </c>
      <c r="J158" s="94">
        <v>200</v>
      </c>
      <c r="K158" s="112" t="s">
        <v>211</v>
      </c>
      <c r="L158" s="94" t="s">
        <v>66</v>
      </c>
      <c r="M158" s="113"/>
      <c r="N158" s="113"/>
      <c r="O158" s="94"/>
      <c r="P158" s="113"/>
      <c r="Q158" s="113"/>
      <c r="R158" s="113"/>
      <c r="S158" s="113"/>
      <c r="T158" s="113"/>
      <c r="U158" s="113"/>
      <c r="V158" s="113"/>
      <c r="W158" s="113"/>
      <c r="X158" s="113"/>
    </row>
    <row r="159" ht="19.05" customHeight="1" spans="1:24">
      <c r="A159" s="85">
        <v>94</v>
      </c>
      <c r="B159" s="103" t="s">
        <v>340</v>
      </c>
      <c r="C159" s="85" t="s">
        <v>87</v>
      </c>
      <c r="D159" s="87">
        <v>3.74</v>
      </c>
      <c r="E159" s="87"/>
      <c r="F159" s="87">
        <v>3.74</v>
      </c>
      <c r="G159" s="88" t="s">
        <v>159</v>
      </c>
      <c r="H159" s="88" t="s">
        <v>73</v>
      </c>
      <c r="I159" s="85">
        <v>22</v>
      </c>
      <c r="J159" s="94">
        <v>1053</v>
      </c>
      <c r="K159" s="112" t="s">
        <v>341</v>
      </c>
      <c r="L159" s="94" t="s">
        <v>66</v>
      </c>
      <c r="M159" s="113"/>
      <c r="N159" s="113"/>
      <c r="O159" s="94"/>
      <c r="P159" s="113"/>
      <c r="Q159" s="113"/>
      <c r="R159" s="113"/>
      <c r="S159" s="113"/>
      <c r="T159" s="113"/>
      <c r="U159" s="113"/>
      <c r="V159" s="113"/>
      <c r="W159" s="113"/>
      <c r="X159" s="113"/>
    </row>
    <row r="160" ht="30" hidden="1" customHeight="1" spans="1:24">
      <c r="A160" s="85">
        <v>95</v>
      </c>
      <c r="B160" s="103" t="s">
        <v>342</v>
      </c>
      <c r="C160" s="85" t="s">
        <v>87</v>
      </c>
      <c r="D160" s="87">
        <v>5.57</v>
      </c>
      <c r="E160" s="87"/>
      <c r="F160" s="87">
        <v>5.57</v>
      </c>
      <c r="G160" s="88" t="s">
        <v>159</v>
      </c>
      <c r="H160" s="88" t="s">
        <v>343</v>
      </c>
      <c r="I160" s="85"/>
      <c r="J160" s="94"/>
      <c r="K160" s="112" t="s">
        <v>344</v>
      </c>
      <c r="L160" s="94" t="s">
        <v>66</v>
      </c>
      <c r="M160" s="113"/>
      <c r="N160" s="113"/>
      <c r="O160" s="94"/>
      <c r="P160" s="113"/>
      <c r="Q160" s="113"/>
      <c r="R160" s="113"/>
      <c r="S160" s="113"/>
      <c r="T160" s="113"/>
      <c r="U160" s="113"/>
      <c r="V160" s="113"/>
      <c r="W160" s="113"/>
      <c r="X160" s="113"/>
    </row>
    <row r="161" s="51" customFormat="1" ht="20.1" hidden="1" customHeight="1" spans="1:24">
      <c r="A161" s="85"/>
      <c r="B161" s="102" t="s">
        <v>166</v>
      </c>
      <c r="C161" s="95" t="s">
        <v>87</v>
      </c>
      <c r="D161" s="98">
        <v>4.01</v>
      </c>
      <c r="E161" s="98"/>
      <c r="F161" s="98">
        <v>4.01</v>
      </c>
      <c r="G161" s="99" t="s">
        <v>159</v>
      </c>
      <c r="H161" s="99" t="s">
        <v>168</v>
      </c>
      <c r="I161" s="95">
        <v>21</v>
      </c>
      <c r="J161" s="100"/>
      <c r="K161" s="117"/>
      <c r="L161" s="100"/>
      <c r="M161" s="116"/>
      <c r="N161" s="116"/>
      <c r="O161" s="100"/>
      <c r="P161" s="116"/>
      <c r="Q161" s="116"/>
      <c r="R161" s="116"/>
      <c r="S161" s="116"/>
      <c r="T161" s="116"/>
      <c r="U161" s="116"/>
      <c r="V161" s="116"/>
      <c r="W161" s="116"/>
      <c r="X161" s="116"/>
    </row>
    <row r="162" s="51" customFormat="1" ht="20.1" hidden="1" customHeight="1" spans="1:24">
      <c r="A162" s="85"/>
      <c r="B162" s="102" t="s">
        <v>68</v>
      </c>
      <c r="C162" s="95" t="s">
        <v>87</v>
      </c>
      <c r="D162" s="98">
        <v>1.56</v>
      </c>
      <c r="E162" s="98"/>
      <c r="F162" s="98">
        <v>1.56</v>
      </c>
      <c r="G162" s="99" t="s">
        <v>159</v>
      </c>
      <c r="H162" s="99" t="s">
        <v>70</v>
      </c>
      <c r="I162" s="95">
        <v>28</v>
      </c>
      <c r="J162" s="100"/>
      <c r="K162" s="117"/>
      <c r="L162" s="100"/>
      <c r="M162" s="116"/>
      <c r="N162" s="116"/>
      <c r="O162" s="100"/>
      <c r="P162" s="116"/>
      <c r="Q162" s="116"/>
      <c r="R162" s="116"/>
      <c r="S162" s="116"/>
      <c r="T162" s="116"/>
      <c r="U162" s="116"/>
      <c r="V162" s="116"/>
      <c r="W162" s="116"/>
      <c r="X162" s="116"/>
    </row>
    <row r="163" ht="30" hidden="1" customHeight="1" spans="1:24">
      <c r="A163" s="85">
        <v>96</v>
      </c>
      <c r="B163" s="86" t="s">
        <v>345</v>
      </c>
      <c r="C163" s="85" t="s">
        <v>87</v>
      </c>
      <c r="D163" s="87">
        <f>E163+F163</f>
        <v>0.87</v>
      </c>
      <c r="E163" s="87"/>
      <c r="F163" s="87">
        <v>0.87</v>
      </c>
      <c r="G163" s="94" t="s">
        <v>346</v>
      </c>
      <c r="H163" s="94" t="s">
        <v>82</v>
      </c>
      <c r="I163" s="125">
        <v>15</v>
      </c>
      <c r="J163" s="93" t="s">
        <v>347</v>
      </c>
      <c r="K163" s="112" t="s">
        <v>211</v>
      </c>
      <c r="L163" s="94" t="s">
        <v>66</v>
      </c>
      <c r="M163" s="113"/>
      <c r="N163" s="113"/>
      <c r="O163" s="94"/>
      <c r="P163" s="113"/>
      <c r="Q163" s="113"/>
      <c r="R163" s="113"/>
      <c r="S163" s="113"/>
      <c r="T163" s="113"/>
      <c r="U163" s="113"/>
      <c r="V163" s="113"/>
      <c r="W163" s="113"/>
      <c r="X163" s="113"/>
    </row>
    <row r="164" ht="24" hidden="1" spans="1:24">
      <c r="A164" s="85">
        <v>97</v>
      </c>
      <c r="B164" s="86" t="s">
        <v>348</v>
      </c>
      <c r="C164" s="85" t="s">
        <v>87</v>
      </c>
      <c r="D164" s="87">
        <v>1.18</v>
      </c>
      <c r="E164" s="87"/>
      <c r="F164" s="87">
        <v>1.18</v>
      </c>
      <c r="G164" s="94" t="s">
        <v>159</v>
      </c>
      <c r="H164" s="94" t="s">
        <v>82</v>
      </c>
      <c r="I164" s="85">
        <v>45</v>
      </c>
      <c r="J164" s="94" t="s">
        <v>349</v>
      </c>
      <c r="K164" s="112" t="s">
        <v>211</v>
      </c>
      <c r="L164" s="94" t="s">
        <v>66</v>
      </c>
      <c r="M164" s="113"/>
      <c r="N164" s="113"/>
      <c r="O164" s="94"/>
      <c r="P164" s="113"/>
      <c r="Q164" s="113"/>
      <c r="R164" s="113"/>
      <c r="S164" s="113"/>
      <c r="T164" s="113"/>
      <c r="U164" s="113"/>
      <c r="V164" s="113"/>
      <c r="W164" s="113"/>
      <c r="X164" s="113"/>
    </row>
    <row r="165" ht="40.2" hidden="1" customHeight="1" spans="1:24">
      <c r="A165" s="85">
        <v>98</v>
      </c>
      <c r="B165" s="86" t="s">
        <v>350</v>
      </c>
      <c r="C165" s="93" t="s">
        <v>87</v>
      </c>
      <c r="D165" s="127">
        <v>0.72</v>
      </c>
      <c r="E165" s="127"/>
      <c r="F165" s="127">
        <v>0.72</v>
      </c>
      <c r="G165" s="94" t="s">
        <v>351</v>
      </c>
      <c r="H165" s="88" t="s">
        <v>76</v>
      </c>
      <c r="I165" s="93"/>
      <c r="J165" s="93" t="s">
        <v>352</v>
      </c>
      <c r="K165" s="112" t="s">
        <v>353</v>
      </c>
      <c r="L165" s="94" t="s">
        <v>112</v>
      </c>
      <c r="M165" s="125"/>
      <c r="N165" s="113"/>
      <c r="O165" s="94"/>
      <c r="P165" s="113"/>
      <c r="Q165" s="113"/>
      <c r="R165" s="113"/>
      <c r="S165" s="113"/>
      <c r="T165" s="113"/>
      <c r="U165" s="113"/>
      <c r="V165" s="113"/>
      <c r="W165" s="113"/>
      <c r="X165" s="113"/>
    </row>
    <row r="166" ht="25.05" customHeight="1" spans="1:24">
      <c r="A166" s="85">
        <v>99</v>
      </c>
      <c r="B166" s="103" t="s">
        <v>123</v>
      </c>
      <c r="C166" s="85"/>
      <c r="D166" s="87">
        <f>+SUM(D167:D176)</f>
        <v>145</v>
      </c>
      <c r="E166" s="87"/>
      <c r="F166" s="87">
        <f>+SUM(F167:F176)</f>
        <v>145</v>
      </c>
      <c r="G166" s="99" t="s">
        <v>354</v>
      </c>
      <c r="H166" s="88" t="s">
        <v>355</v>
      </c>
      <c r="I166" s="85"/>
      <c r="J166" s="94"/>
      <c r="K166" s="112" t="s">
        <v>356</v>
      </c>
      <c r="L166" s="94" t="s">
        <v>66</v>
      </c>
      <c r="M166" s="113"/>
      <c r="N166" s="113"/>
      <c r="O166" s="94"/>
      <c r="P166" s="113"/>
      <c r="Q166" s="113"/>
      <c r="R166" s="113"/>
      <c r="S166" s="113"/>
      <c r="T166" s="113"/>
      <c r="U166" s="113"/>
      <c r="V166" s="113"/>
      <c r="W166" s="113"/>
      <c r="X166" s="113"/>
    </row>
    <row r="167" s="51" customFormat="1" ht="28.2" hidden="1" customHeight="1" spans="1:24">
      <c r="A167" s="95"/>
      <c r="B167" s="131" t="s">
        <v>103</v>
      </c>
      <c r="C167" s="95"/>
      <c r="D167" s="98">
        <v>10</v>
      </c>
      <c r="E167" s="98"/>
      <c r="F167" s="98">
        <v>10</v>
      </c>
      <c r="G167" s="99" t="s">
        <v>357</v>
      </c>
      <c r="H167" s="99" t="s">
        <v>105</v>
      </c>
      <c r="I167" s="95"/>
      <c r="J167" s="100"/>
      <c r="K167" s="117"/>
      <c r="L167" s="100"/>
      <c r="M167" s="116"/>
      <c r="N167" s="116"/>
      <c r="O167" s="100"/>
      <c r="P167" s="116"/>
      <c r="Q167" s="116"/>
      <c r="R167" s="116"/>
      <c r="S167" s="116"/>
      <c r="T167" s="116"/>
      <c r="U167" s="116"/>
      <c r="V167" s="116"/>
      <c r="W167" s="116"/>
      <c r="X167" s="116"/>
    </row>
    <row r="168" s="51" customFormat="1" ht="28.2" hidden="1" customHeight="1" spans="1:24">
      <c r="A168" s="95"/>
      <c r="B168" s="131" t="s">
        <v>74</v>
      </c>
      <c r="C168" s="95"/>
      <c r="D168" s="98">
        <v>10</v>
      </c>
      <c r="E168" s="98"/>
      <c r="F168" s="98">
        <v>10</v>
      </c>
      <c r="G168" s="99" t="s">
        <v>358</v>
      </c>
      <c r="H168" s="99" t="s">
        <v>76</v>
      </c>
      <c r="I168" s="95"/>
      <c r="J168" s="100"/>
      <c r="K168" s="117"/>
      <c r="L168" s="100"/>
      <c r="M168" s="116"/>
      <c r="N168" s="116"/>
      <c r="O168" s="100"/>
      <c r="P168" s="116"/>
      <c r="Q168" s="116"/>
      <c r="R168" s="116"/>
      <c r="S168" s="116"/>
      <c r="T168" s="116"/>
      <c r="U168" s="116"/>
      <c r="V168" s="116"/>
      <c r="W168" s="116"/>
      <c r="X168" s="116"/>
    </row>
    <row r="169" s="51" customFormat="1" ht="28.2" hidden="1" customHeight="1" spans="1:24">
      <c r="A169" s="95"/>
      <c r="B169" s="131" t="s">
        <v>166</v>
      </c>
      <c r="C169" s="95"/>
      <c r="D169" s="98">
        <v>10</v>
      </c>
      <c r="E169" s="98"/>
      <c r="F169" s="98">
        <v>10</v>
      </c>
      <c r="G169" s="99" t="s">
        <v>359</v>
      </c>
      <c r="H169" s="99" t="s">
        <v>168</v>
      </c>
      <c r="I169" s="95"/>
      <c r="J169" s="100"/>
      <c r="K169" s="117"/>
      <c r="L169" s="100"/>
      <c r="M169" s="116"/>
      <c r="N169" s="116"/>
      <c r="O169" s="100"/>
      <c r="P169" s="116"/>
      <c r="Q169" s="116"/>
      <c r="R169" s="116"/>
      <c r="S169" s="116"/>
      <c r="T169" s="116"/>
      <c r="U169" s="116"/>
      <c r="V169" s="116"/>
      <c r="W169" s="116"/>
      <c r="X169" s="116"/>
    </row>
    <row r="170" s="51" customFormat="1" ht="28.2" hidden="1" customHeight="1" spans="1:24">
      <c r="A170" s="95"/>
      <c r="B170" s="131" t="s">
        <v>68</v>
      </c>
      <c r="C170" s="95"/>
      <c r="D170" s="98">
        <v>15</v>
      </c>
      <c r="E170" s="98"/>
      <c r="F170" s="98">
        <v>15</v>
      </c>
      <c r="G170" s="99" t="s">
        <v>360</v>
      </c>
      <c r="H170" s="99" t="s">
        <v>70</v>
      </c>
      <c r="I170" s="95"/>
      <c r="J170" s="100"/>
      <c r="K170" s="117"/>
      <c r="L170" s="100"/>
      <c r="M170" s="116"/>
      <c r="N170" s="116"/>
      <c r="O170" s="100"/>
      <c r="P170" s="116"/>
      <c r="Q170" s="116"/>
      <c r="R170" s="116"/>
      <c r="S170" s="116"/>
      <c r="T170" s="116"/>
      <c r="U170" s="116"/>
      <c r="V170" s="116"/>
      <c r="W170" s="116"/>
      <c r="X170" s="116"/>
    </row>
    <row r="171" s="51" customFormat="1" ht="25.05" customHeight="1" spans="1:24">
      <c r="A171" s="95"/>
      <c r="B171" s="131" t="s">
        <v>71</v>
      </c>
      <c r="C171" s="95"/>
      <c r="D171" s="98">
        <v>10</v>
      </c>
      <c r="E171" s="98"/>
      <c r="F171" s="98">
        <v>10</v>
      </c>
      <c r="G171" s="99" t="s">
        <v>361</v>
      </c>
      <c r="H171" s="99" t="s">
        <v>73</v>
      </c>
      <c r="I171" s="95"/>
      <c r="J171" s="100"/>
      <c r="K171" s="117"/>
      <c r="L171" s="100"/>
      <c r="M171" s="116"/>
      <c r="N171" s="116"/>
      <c r="O171" s="100"/>
      <c r="P171" s="116"/>
      <c r="Q171" s="116"/>
      <c r="R171" s="116"/>
      <c r="S171" s="116"/>
      <c r="T171" s="116"/>
      <c r="U171" s="116"/>
      <c r="V171" s="116"/>
      <c r="W171" s="116"/>
      <c r="X171" s="116"/>
    </row>
    <row r="172" s="51" customFormat="1" ht="28.2" hidden="1" customHeight="1" spans="1:24">
      <c r="A172" s="95"/>
      <c r="B172" s="131" t="s">
        <v>189</v>
      </c>
      <c r="C172" s="95"/>
      <c r="D172" s="98">
        <v>5</v>
      </c>
      <c r="E172" s="98"/>
      <c r="F172" s="98">
        <v>5</v>
      </c>
      <c r="G172" s="99" t="s">
        <v>362</v>
      </c>
      <c r="H172" s="99" t="s">
        <v>56</v>
      </c>
      <c r="I172" s="95"/>
      <c r="J172" s="100"/>
      <c r="K172" s="117"/>
      <c r="L172" s="100"/>
      <c r="M172" s="116"/>
      <c r="N172" s="116"/>
      <c r="O172" s="100"/>
      <c r="P172" s="116"/>
      <c r="Q172" s="116"/>
      <c r="R172" s="116"/>
      <c r="S172" s="116"/>
      <c r="T172" s="116"/>
      <c r="U172" s="116"/>
      <c r="V172" s="116"/>
      <c r="W172" s="116"/>
      <c r="X172" s="116"/>
    </row>
    <row r="173" s="51" customFormat="1" ht="28.2" hidden="1" customHeight="1" spans="1:24">
      <c r="A173" s="95"/>
      <c r="B173" s="131" t="s">
        <v>100</v>
      </c>
      <c r="C173" s="95"/>
      <c r="D173" s="98">
        <v>60</v>
      </c>
      <c r="E173" s="98"/>
      <c r="F173" s="98">
        <v>60</v>
      </c>
      <c r="G173" s="99" t="s">
        <v>363</v>
      </c>
      <c r="H173" s="99" t="s">
        <v>82</v>
      </c>
      <c r="I173" s="95"/>
      <c r="J173" s="100"/>
      <c r="K173" s="117"/>
      <c r="L173" s="100"/>
      <c r="M173" s="116"/>
      <c r="N173" s="116"/>
      <c r="O173" s="100"/>
      <c r="P173" s="116"/>
      <c r="Q173" s="116"/>
      <c r="R173" s="116"/>
      <c r="S173" s="116"/>
      <c r="T173" s="116"/>
      <c r="U173" s="116"/>
      <c r="V173" s="116"/>
      <c r="W173" s="116"/>
      <c r="X173" s="116"/>
    </row>
    <row r="174" s="51" customFormat="1" ht="28.2" hidden="1" customHeight="1" spans="1:24">
      <c r="A174" s="95"/>
      <c r="B174" s="131" t="s">
        <v>98</v>
      </c>
      <c r="C174" s="95"/>
      <c r="D174" s="98">
        <v>15</v>
      </c>
      <c r="E174" s="98"/>
      <c r="F174" s="98">
        <v>15</v>
      </c>
      <c r="G174" s="99" t="s">
        <v>364</v>
      </c>
      <c r="H174" s="99" t="s">
        <v>79</v>
      </c>
      <c r="I174" s="95"/>
      <c r="J174" s="100"/>
      <c r="K174" s="117"/>
      <c r="L174" s="100"/>
      <c r="M174" s="116"/>
      <c r="N174" s="116"/>
      <c r="O174" s="100"/>
      <c r="P174" s="116"/>
      <c r="Q174" s="116"/>
      <c r="R174" s="116"/>
      <c r="S174" s="116"/>
      <c r="T174" s="116"/>
      <c r="U174" s="116"/>
      <c r="V174" s="116"/>
      <c r="W174" s="116"/>
      <c r="X174" s="116"/>
    </row>
    <row r="175" s="51" customFormat="1" ht="28.2" hidden="1" customHeight="1" spans="1:24">
      <c r="A175" s="95"/>
      <c r="B175" s="131" t="s">
        <v>365</v>
      </c>
      <c r="C175" s="95"/>
      <c r="D175" s="98">
        <v>5</v>
      </c>
      <c r="E175" s="98"/>
      <c r="F175" s="98">
        <v>5</v>
      </c>
      <c r="G175" s="99" t="s">
        <v>366</v>
      </c>
      <c r="H175" s="99" t="s">
        <v>111</v>
      </c>
      <c r="I175" s="95"/>
      <c r="J175" s="100"/>
      <c r="K175" s="117"/>
      <c r="L175" s="100"/>
      <c r="M175" s="116"/>
      <c r="N175" s="116"/>
      <c r="O175" s="100"/>
      <c r="P175" s="116"/>
      <c r="Q175" s="116"/>
      <c r="R175" s="116"/>
      <c r="S175" s="116"/>
      <c r="T175" s="116"/>
      <c r="U175" s="116"/>
      <c r="V175" s="116"/>
      <c r="W175" s="116"/>
      <c r="X175" s="116"/>
    </row>
    <row r="176" s="51" customFormat="1" ht="28.2" hidden="1" customHeight="1" spans="1:24">
      <c r="A176" s="95"/>
      <c r="B176" s="131" t="s">
        <v>367</v>
      </c>
      <c r="C176" s="95"/>
      <c r="D176" s="98">
        <v>5</v>
      </c>
      <c r="E176" s="98"/>
      <c r="F176" s="98">
        <v>5</v>
      </c>
      <c r="G176" s="99" t="s">
        <v>368</v>
      </c>
      <c r="H176" s="99" t="s">
        <v>117</v>
      </c>
      <c r="I176" s="95"/>
      <c r="J176" s="100"/>
      <c r="K176" s="117"/>
      <c r="L176" s="100"/>
      <c r="M176" s="116"/>
      <c r="N176" s="116"/>
      <c r="O176" s="100"/>
      <c r="P176" s="116"/>
      <c r="Q176" s="116"/>
      <c r="R176" s="116"/>
      <c r="S176" s="116"/>
      <c r="T176" s="116"/>
      <c r="U176" s="116"/>
      <c r="V176" s="116"/>
      <c r="W176" s="116"/>
      <c r="X176" s="116"/>
    </row>
    <row r="177" ht="19.05" customHeight="1" spans="1:24">
      <c r="A177" s="89" t="s">
        <v>195</v>
      </c>
      <c r="B177" s="90" t="s">
        <v>369</v>
      </c>
      <c r="C177" s="85"/>
      <c r="D177" s="87"/>
      <c r="E177" s="87"/>
      <c r="F177" s="87"/>
      <c r="G177" s="88"/>
      <c r="H177" s="88"/>
      <c r="I177" s="85"/>
      <c r="J177" s="94"/>
      <c r="K177" s="94"/>
      <c r="L177" s="94"/>
      <c r="M177" s="113"/>
      <c r="N177" s="113"/>
      <c r="O177" s="94"/>
      <c r="P177" s="113"/>
      <c r="Q177" s="113"/>
      <c r="R177" s="113"/>
      <c r="S177" s="113"/>
      <c r="T177" s="113"/>
      <c r="U177" s="113"/>
      <c r="V177" s="113"/>
      <c r="W177" s="113"/>
      <c r="X177" s="113"/>
    </row>
    <row r="178" ht="29.4" hidden="1" customHeight="1" spans="1:24">
      <c r="A178" s="85">
        <v>100</v>
      </c>
      <c r="B178" s="86" t="s">
        <v>370</v>
      </c>
      <c r="C178" s="85" t="s">
        <v>137</v>
      </c>
      <c r="D178" s="87">
        <f>E178+F178</f>
        <v>1</v>
      </c>
      <c r="E178" s="87"/>
      <c r="F178" s="87">
        <v>1</v>
      </c>
      <c r="G178" s="88" t="s">
        <v>159</v>
      </c>
      <c r="H178" s="88" t="s">
        <v>111</v>
      </c>
      <c r="I178" s="85">
        <v>18</v>
      </c>
      <c r="J178" s="94" t="s">
        <v>371</v>
      </c>
      <c r="K178" s="112" t="s">
        <v>83</v>
      </c>
      <c r="L178" s="94" t="s">
        <v>112</v>
      </c>
      <c r="M178" s="113"/>
      <c r="N178" s="113"/>
      <c r="O178" s="94"/>
      <c r="P178" s="113"/>
      <c r="Q178" s="113"/>
      <c r="R178" s="113"/>
      <c r="S178" s="113"/>
      <c r="T178" s="113"/>
      <c r="U178" s="113"/>
      <c r="V178" s="113"/>
      <c r="W178" s="113"/>
      <c r="X178" s="113"/>
    </row>
    <row r="179" ht="29.4" hidden="1" customHeight="1" spans="1:24">
      <c r="A179" s="85">
        <v>101</v>
      </c>
      <c r="B179" s="86" t="s">
        <v>372</v>
      </c>
      <c r="C179" s="85" t="s">
        <v>137</v>
      </c>
      <c r="D179" s="87">
        <f>E179+F179</f>
        <v>1</v>
      </c>
      <c r="E179" s="87"/>
      <c r="F179" s="87">
        <v>1</v>
      </c>
      <c r="G179" s="94" t="s">
        <v>159</v>
      </c>
      <c r="H179" s="94" t="s">
        <v>117</v>
      </c>
      <c r="I179" s="85"/>
      <c r="J179" s="94"/>
      <c r="K179" s="112" t="s">
        <v>83</v>
      </c>
      <c r="L179" s="94" t="s">
        <v>112</v>
      </c>
      <c r="M179" s="113">
        <v>2017</v>
      </c>
      <c r="N179" s="113"/>
      <c r="O179" s="94"/>
      <c r="P179" s="113"/>
      <c r="Q179" s="113"/>
      <c r="R179" s="113"/>
      <c r="S179" s="113"/>
      <c r="T179" s="113"/>
      <c r="U179" s="113"/>
      <c r="V179" s="113"/>
      <c r="W179" s="113"/>
      <c r="X179" s="113"/>
    </row>
    <row r="180" ht="29.4" hidden="1" customHeight="1" spans="1:24">
      <c r="A180" s="85">
        <v>102</v>
      </c>
      <c r="B180" s="86" t="s">
        <v>373</v>
      </c>
      <c r="C180" s="85" t="s">
        <v>137</v>
      </c>
      <c r="D180" s="87">
        <f>E180+F180</f>
        <v>2.18</v>
      </c>
      <c r="E180" s="87"/>
      <c r="F180" s="87">
        <v>2.18</v>
      </c>
      <c r="G180" s="94" t="s">
        <v>159</v>
      </c>
      <c r="H180" s="88" t="s">
        <v>76</v>
      </c>
      <c r="I180" s="85"/>
      <c r="J180" s="94"/>
      <c r="K180" s="112" t="s">
        <v>83</v>
      </c>
      <c r="L180" s="94" t="s">
        <v>112</v>
      </c>
      <c r="M180" s="113"/>
      <c r="N180" s="113"/>
      <c r="O180" s="94"/>
      <c r="P180" s="113"/>
      <c r="Q180" s="113"/>
      <c r="R180" s="113"/>
      <c r="S180" s="113"/>
      <c r="T180" s="113"/>
      <c r="U180" s="113"/>
      <c r="V180" s="113"/>
      <c r="W180" s="113"/>
      <c r="X180" s="113"/>
    </row>
    <row r="181" ht="30" hidden="1" customHeight="1" spans="1:24">
      <c r="A181" s="85">
        <v>103</v>
      </c>
      <c r="B181" s="86" t="s">
        <v>374</v>
      </c>
      <c r="C181" s="85" t="s">
        <v>137</v>
      </c>
      <c r="D181" s="87">
        <f t="shared" ref="D181:D187" si="5">E181+F181</f>
        <v>1.29</v>
      </c>
      <c r="E181" s="87"/>
      <c r="F181" s="87">
        <v>1.29</v>
      </c>
      <c r="G181" s="94" t="s">
        <v>55</v>
      </c>
      <c r="H181" s="94" t="s">
        <v>79</v>
      </c>
      <c r="I181" s="85"/>
      <c r="J181" s="94"/>
      <c r="K181" s="112" t="s">
        <v>83</v>
      </c>
      <c r="L181" s="94" t="s">
        <v>112</v>
      </c>
      <c r="M181" s="113"/>
      <c r="N181" s="113"/>
      <c r="O181" s="94"/>
      <c r="P181" s="113"/>
      <c r="Q181" s="113"/>
      <c r="R181" s="113"/>
      <c r="S181" s="113"/>
      <c r="T181" s="113"/>
      <c r="U181" s="113"/>
      <c r="V181" s="113"/>
      <c r="W181" s="113"/>
      <c r="X181" s="113"/>
    </row>
    <row r="182" ht="29.4" hidden="1" customHeight="1" spans="1:24">
      <c r="A182" s="85">
        <v>104</v>
      </c>
      <c r="B182" s="86" t="s">
        <v>375</v>
      </c>
      <c r="C182" s="93" t="s">
        <v>137</v>
      </c>
      <c r="D182" s="87">
        <f t="shared" si="5"/>
        <v>1.3</v>
      </c>
      <c r="E182" s="87"/>
      <c r="F182" s="127">
        <v>1.3</v>
      </c>
      <c r="G182" s="125" t="s">
        <v>376</v>
      </c>
      <c r="H182" s="88" t="s">
        <v>82</v>
      </c>
      <c r="I182" s="125">
        <v>1</v>
      </c>
      <c r="J182" s="93" t="s">
        <v>377</v>
      </c>
      <c r="K182" s="112" t="s">
        <v>83</v>
      </c>
      <c r="L182" s="94" t="s">
        <v>112</v>
      </c>
      <c r="M182" s="113"/>
      <c r="N182" s="113"/>
      <c r="O182" s="94"/>
      <c r="P182" s="113"/>
      <c r="Q182" s="113"/>
      <c r="R182" s="113"/>
      <c r="S182" s="113"/>
      <c r="T182" s="113"/>
      <c r="U182" s="113"/>
      <c r="V182" s="113"/>
      <c r="W182" s="113"/>
      <c r="X182" s="113"/>
    </row>
    <row r="183" ht="29.4" hidden="1" customHeight="1" spans="1:24">
      <c r="A183" s="85">
        <v>105</v>
      </c>
      <c r="B183" s="86" t="s">
        <v>378</v>
      </c>
      <c r="C183" s="85" t="s">
        <v>379</v>
      </c>
      <c r="D183" s="87">
        <f>+D184+D185</f>
        <v>0.84</v>
      </c>
      <c r="E183" s="87"/>
      <c r="F183" s="87">
        <f>+F184+F185</f>
        <v>0.84</v>
      </c>
      <c r="G183" s="94" t="s">
        <v>380</v>
      </c>
      <c r="H183" s="88" t="s">
        <v>82</v>
      </c>
      <c r="I183" s="94">
        <v>35</v>
      </c>
      <c r="J183" s="85" t="s">
        <v>381</v>
      </c>
      <c r="K183" s="112" t="s">
        <v>83</v>
      </c>
      <c r="L183" s="94" t="s">
        <v>112</v>
      </c>
      <c r="M183" s="113"/>
      <c r="N183" s="113"/>
      <c r="O183" s="94"/>
      <c r="P183" s="116"/>
      <c r="Q183" s="116"/>
      <c r="R183" s="113"/>
      <c r="S183" s="113"/>
      <c r="T183" s="113"/>
      <c r="U183" s="113"/>
      <c r="V183" s="113"/>
      <c r="W183" s="113"/>
      <c r="X183" s="113"/>
    </row>
    <row r="184" s="51" customFormat="1" ht="25.05" hidden="1" customHeight="1" spans="1:24">
      <c r="A184" s="95"/>
      <c r="B184" s="96" t="s">
        <v>382</v>
      </c>
      <c r="C184" s="95" t="s">
        <v>137</v>
      </c>
      <c r="D184" s="98">
        <v>0.6</v>
      </c>
      <c r="E184" s="98"/>
      <c r="F184" s="98">
        <v>0.6</v>
      </c>
      <c r="G184" s="100" t="s">
        <v>383</v>
      </c>
      <c r="H184" s="99" t="s">
        <v>82</v>
      </c>
      <c r="I184" s="100"/>
      <c r="J184" s="95"/>
      <c r="K184" s="117" t="s">
        <v>384</v>
      </c>
      <c r="L184" s="100"/>
      <c r="M184" s="116"/>
      <c r="N184" s="116"/>
      <c r="O184" s="100"/>
      <c r="P184" s="116"/>
      <c r="Q184" s="116"/>
      <c r="R184" s="116"/>
      <c r="S184" s="116"/>
      <c r="T184" s="116"/>
      <c r="U184" s="116"/>
      <c r="V184" s="116"/>
      <c r="W184" s="116"/>
      <c r="X184" s="116"/>
    </row>
    <row r="185" s="51" customFormat="1" ht="25.05" hidden="1" customHeight="1" spans="1:24">
      <c r="A185" s="95"/>
      <c r="B185" s="96" t="s">
        <v>385</v>
      </c>
      <c r="C185" s="95" t="s">
        <v>87</v>
      </c>
      <c r="D185" s="98">
        <v>0.24</v>
      </c>
      <c r="E185" s="98"/>
      <c r="F185" s="98">
        <v>0.24</v>
      </c>
      <c r="G185" s="100" t="s">
        <v>386</v>
      </c>
      <c r="H185" s="99" t="s">
        <v>82</v>
      </c>
      <c r="I185" s="100"/>
      <c r="J185" s="95"/>
      <c r="K185" s="117" t="s">
        <v>384</v>
      </c>
      <c r="L185" s="100"/>
      <c r="M185" s="116"/>
      <c r="N185" s="116"/>
      <c r="O185" s="100"/>
      <c r="P185" s="113"/>
      <c r="Q185" s="113"/>
      <c r="R185" s="116"/>
      <c r="S185" s="116"/>
      <c r="T185" s="116"/>
      <c r="U185" s="116"/>
      <c r="V185" s="116"/>
      <c r="W185" s="116"/>
      <c r="X185" s="116"/>
    </row>
    <row r="186" ht="30" hidden="1" customHeight="1" spans="1:24">
      <c r="A186" s="85">
        <v>106</v>
      </c>
      <c r="B186" s="86" t="s">
        <v>387</v>
      </c>
      <c r="C186" s="93" t="s">
        <v>137</v>
      </c>
      <c r="D186" s="127">
        <f t="shared" si="5"/>
        <v>4.1</v>
      </c>
      <c r="E186" s="127"/>
      <c r="F186" s="127">
        <v>4.1</v>
      </c>
      <c r="G186" s="125" t="s">
        <v>388</v>
      </c>
      <c r="H186" s="128" t="s">
        <v>168</v>
      </c>
      <c r="I186" s="93">
        <v>29</v>
      </c>
      <c r="J186" s="125"/>
      <c r="K186" s="112" t="s">
        <v>83</v>
      </c>
      <c r="L186" s="94" t="s">
        <v>112</v>
      </c>
      <c r="M186" s="125"/>
      <c r="N186" s="113"/>
      <c r="O186" s="94"/>
      <c r="P186" s="113"/>
      <c r="Q186" s="113"/>
      <c r="R186" s="113"/>
      <c r="S186" s="113"/>
      <c r="T186" s="113"/>
      <c r="U186" s="113"/>
      <c r="V186" s="113"/>
      <c r="W186" s="113"/>
      <c r="X186" s="113"/>
    </row>
    <row r="187" ht="29.4" hidden="1" customHeight="1" spans="1:24">
      <c r="A187" s="85">
        <v>107</v>
      </c>
      <c r="B187" s="86" t="s">
        <v>389</v>
      </c>
      <c r="C187" s="93" t="s">
        <v>137</v>
      </c>
      <c r="D187" s="127">
        <f t="shared" si="5"/>
        <v>2.07</v>
      </c>
      <c r="E187" s="127"/>
      <c r="F187" s="127">
        <v>2.07</v>
      </c>
      <c r="G187" s="125" t="s">
        <v>190</v>
      </c>
      <c r="H187" s="94" t="s">
        <v>79</v>
      </c>
      <c r="I187" s="93">
        <v>38</v>
      </c>
      <c r="J187" s="133" t="s">
        <v>390</v>
      </c>
      <c r="K187" s="112" t="s">
        <v>83</v>
      </c>
      <c r="L187" s="94" t="s">
        <v>112</v>
      </c>
      <c r="M187" s="125"/>
      <c r="N187" s="113"/>
      <c r="O187" s="94"/>
      <c r="P187" s="113"/>
      <c r="Q187" s="113"/>
      <c r="R187" s="113"/>
      <c r="S187" s="113"/>
      <c r="T187" s="113"/>
      <c r="U187" s="113"/>
      <c r="V187" s="113"/>
      <c r="W187" s="113"/>
      <c r="X187" s="113"/>
    </row>
    <row r="188" ht="39.9" hidden="1" customHeight="1" spans="1:24">
      <c r="A188" s="85">
        <v>108</v>
      </c>
      <c r="B188" s="86" t="s">
        <v>391</v>
      </c>
      <c r="C188" s="93" t="s">
        <v>137</v>
      </c>
      <c r="D188" s="127">
        <v>0.75</v>
      </c>
      <c r="E188" s="127"/>
      <c r="F188" s="127">
        <v>0.75</v>
      </c>
      <c r="G188" s="125" t="s">
        <v>159</v>
      </c>
      <c r="H188" s="128" t="s">
        <v>168</v>
      </c>
      <c r="I188" s="93">
        <v>29</v>
      </c>
      <c r="J188" s="93" t="s">
        <v>392</v>
      </c>
      <c r="K188" s="112" t="s">
        <v>393</v>
      </c>
      <c r="L188" s="94" t="s">
        <v>112</v>
      </c>
      <c r="M188" s="125"/>
      <c r="N188" s="113"/>
      <c r="O188" s="94"/>
      <c r="P188" s="113"/>
      <c r="Q188" s="113"/>
      <c r="R188" s="113"/>
      <c r="S188" s="113"/>
      <c r="T188" s="113"/>
      <c r="U188" s="113"/>
      <c r="V188" s="113"/>
      <c r="W188" s="113"/>
      <c r="X188" s="113"/>
    </row>
    <row r="189" ht="49.95" hidden="1" customHeight="1" spans="1:24">
      <c r="A189" s="85">
        <v>109</v>
      </c>
      <c r="B189" s="86" t="s">
        <v>394</v>
      </c>
      <c r="C189" s="93" t="s">
        <v>137</v>
      </c>
      <c r="D189" s="127">
        <v>8.11</v>
      </c>
      <c r="E189" s="127"/>
      <c r="F189" s="127">
        <v>8.11</v>
      </c>
      <c r="G189" s="94" t="s">
        <v>395</v>
      </c>
      <c r="H189" s="94" t="s">
        <v>79</v>
      </c>
      <c r="I189" s="93"/>
      <c r="J189" s="93"/>
      <c r="K189" s="112" t="s">
        <v>396</v>
      </c>
      <c r="L189" s="94" t="s">
        <v>112</v>
      </c>
      <c r="M189" s="125"/>
      <c r="N189" s="113"/>
      <c r="O189" s="94"/>
      <c r="P189" s="113"/>
      <c r="Q189" s="113"/>
      <c r="R189" s="113"/>
      <c r="S189" s="113"/>
      <c r="T189" s="113"/>
      <c r="U189" s="113"/>
      <c r="V189" s="113"/>
      <c r="W189" s="113"/>
      <c r="X189" s="113"/>
    </row>
    <row r="190" ht="19.5" hidden="1" customHeight="1" spans="1:24">
      <c r="A190" s="85">
        <v>110</v>
      </c>
      <c r="B190" s="86" t="s">
        <v>397</v>
      </c>
      <c r="C190" s="93" t="s">
        <v>137</v>
      </c>
      <c r="D190" s="127">
        <v>5.23</v>
      </c>
      <c r="E190" s="127"/>
      <c r="F190" s="127">
        <v>5.23</v>
      </c>
      <c r="G190" s="94" t="s">
        <v>159</v>
      </c>
      <c r="H190" s="94" t="s">
        <v>82</v>
      </c>
      <c r="I190" s="93" t="s">
        <v>398</v>
      </c>
      <c r="J190" s="93"/>
      <c r="K190" s="112" t="s">
        <v>211</v>
      </c>
      <c r="L190" s="94" t="s">
        <v>66</v>
      </c>
      <c r="M190" s="125"/>
      <c r="N190" s="113"/>
      <c r="O190" s="94"/>
      <c r="P190" s="113"/>
      <c r="Q190" s="113"/>
      <c r="R190" s="113"/>
      <c r="S190" s="113"/>
      <c r="T190" s="113"/>
      <c r="U190" s="113"/>
      <c r="V190" s="113"/>
      <c r="W190" s="113"/>
      <c r="X190" s="113"/>
    </row>
    <row r="191" ht="19.5" hidden="1" customHeight="1" spans="1:24">
      <c r="A191" s="85">
        <v>111</v>
      </c>
      <c r="B191" s="86" t="s">
        <v>399</v>
      </c>
      <c r="C191" s="93" t="s">
        <v>137</v>
      </c>
      <c r="D191" s="127">
        <v>5.28</v>
      </c>
      <c r="E191" s="127"/>
      <c r="F191" s="127">
        <v>5.28</v>
      </c>
      <c r="G191" s="94" t="s">
        <v>400</v>
      </c>
      <c r="H191" s="93" t="s">
        <v>111</v>
      </c>
      <c r="I191" s="93"/>
      <c r="J191" s="93"/>
      <c r="K191" s="112" t="s">
        <v>401</v>
      </c>
      <c r="L191" s="94" t="s">
        <v>66</v>
      </c>
      <c r="M191" s="125"/>
      <c r="N191" s="113"/>
      <c r="O191" s="94"/>
      <c r="P191" s="113"/>
      <c r="Q191" s="113"/>
      <c r="R191" s="113"/>
      <c r="S191" s="113"/>
      <c r="T191" s="113"/>
      <c r="U191" s="113"/>
      <c r="V191" s="113"/>
      <c r="W191" s="113"/>
      <c r="X191" s="113"/>
    </row>
    <row r="192" ht="30" hidden="1" customHeight="1" spans="1:24">
      <c r="A192" s="85">
        <v>112</v>
      </c>
      <c r="B192" s="86" t="s">
        <v>402</v>
      </c>
      <c r="C192" s="93" t="s">
        <v>137</v>
      </c>
      <c r="D192" s="127">
        <v>12.67</v>
      </c>
      <c r="E192" s="127"/>
      <c r="F192" s="127">
        <v>12.67</v>
      </c>
      <c r="G192" s="94" t="s">
        <v>403</v>
      </c>
      <c r="H192" s="93" t="s">
        <v>111</v>
      </c>
      <c r="I192" s="93"/>
      <c r="J192" s="93"/>
      <c r="K192" s="112" t="s">
        <v>401</v>
      </c>
      <c r="L192" s="94" t="s">
        <v>66</v>
      </c>
      <c r="M192" s="125"/>
      <c r="N192" s="113"/>
      <c r="O192" s="94"/>
      <c r="P192" s="113"/>
      <c r="Q192" s="113"/>
      <c r="R192" s="113"/>
      <c r="S192" s="113"/>
      <c r="T192" s="113"/>
      <c r="U192" s="113"/>
      <c r="V192" s="113"/>
      <c r="W192" s="113"/>
      <c r="X192" s="113"/>
    </row>
    <row r="193" ht="30" hidden="1" customHeight="1" spans="1:24">
      <c r="A193" s="85">
        <v>113</v>
      </c>
      <c r="B193" s="103" t="s">
        <v>404</v>
      </c>
      <c r="C193" s="85" t="s">
        <v>137</v>
      </c>
      <c r="D193" s="87">
        <v>0.94</v>
      </c>
      <c r="E193" s="87"/>
      <c r="F193" s="87">
        <v>0.94</v>
      </c>
      <c r="G193" s="88" t="s">
        <v>405</v>
      </c>
      <c r="H193" s="88" t="s">
        <v>82</v>
      </c>
      <c r="I193" s="85" t="s">
        <v>406</v>
      </c>
      <c r="J193" s="94" t="s">
        <v>407</v>
      </c>
      <c r="K193" s="112" t="s">
        <v>408</v>
      </c>
      <c r="L193" s="94"/>
      <c r="M193" s="94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</row>
    <row r="194" ht="30" hidden="1" customHeight="1" spans="1:24">
      <c r="A194" s="85">
        <v>114</v>
      </c>
      <c r="B194" s="103" t="s">
        <v>409</v>
      </c>
      <c r="C194" s="85" t="s">
        <v>137</v>
      </c>
      <c r="D194" s="87">
        <v>0.45</v>
      </c>
      <c r="E194" s="87"/>
      <c r="F194" s="87">
        <v>0.45</v>
      </c>
      <c r="G194" s="88" t="s">
        <v>410</v>
      </c>
      <c r="H194" s="88" t="s">
        <v>297</v>
      </c>
      <c r="I194" s="85">
        <v>17</v>
      </c>
      <c r="J194" s="94" t="s">
        <v>411</v>
      </c>
      <c r="K194" s="112" t="s">
        <v>408</v>
      </c>
      <c r="L194" s="94" t="s">
        <v>66</v>
      </c>
      <c r="M194" s="94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</row>
    <row r="195" ht="19.5" hidden="1" customHeight="1" spans="1:24">
      <c r="A195" s="85">
        <v>115</v>
      </c>
      <c r="B195" s="103" t="s">
        <v>412</v>
      </c>
      <c r="C195" s="85" t="s">
        <v>137</v>
      </c>
      <c r="D195" s="87">
        <v>1.01</v>
      </c>
      <c r="E195" s="87"/>
      <c r="F195" s="87">
        <v>1.01</v>
      </c>
      <c r="G195" s="88" t="s">
        <v>413</v>
      </c>
      <c r="H195" s="88" t="s">
        <v>297</v>
      </c>
      <c r="I195" s="85">
        <v>35</v>
      </c>
      <c r="J195" s="94">
        <v>23</v>
      </c>
      <c r="K195" s="112" t="s">
        <v>408</v>
      </c>
      <c r="L195" s="94"/>
      <c r="M195" s="94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</row>
    <row r="196" ht="25.05" customHeight="1" spans="1:24">
      <c r="A196" s="85">
        <v>116</v>
      </c>
      <c r="B196" s="86" t="s">
        <v>414</v>
      </c>
      <c r="C196" s="93" t="s">
        <v>137</v>
      </c>
      <c r="D196" s="127">
        <f>+SUM(D197:D206)</f>
        <v>65</v>
      </c>
      <c r="E196" s="127"/>
      <c r="F196" s="127">
        <f>+SUM(F197:F206)</f>
        <v>65</v>
      </c>
      <c r="G196" s="94" t="s">
        <v>415</v>
      </c>
      <c r="H196" s="93" t="s">
        <v>355</v>
      </c>
      <c r="I196" s="93"/>
      <c r="J196" s="93"/>
      <c r="K196" s="112" t="s">
        <v>401</v>
      </c>
      <c r="L196" s="94" t="s">
        <v>66</v>
      </c>
      <c r="M196" s="125"/>
      <c r="N196" s="113"/>
      <c r="O196" s="94"/>
      <c r="P196" s="116"/>
      <c r="Q196" s="116"/>
      <c r="R196" s="113"/>
      <c r="S196" s="113"/>
      <c r="T196" s="113"/>
      <c r="U196" s="113"/>
      <c r="V196" s="113"/>
      <c r="W196" s="113"/>
      <c r="X196" s="113"/>
    </row>
    <row r="197" s="51" customFormat="1" ht="30" hidden="1" customHeight="1" spans="1:24">
      <c r="A197" s="95"/>
      <c r="B197" s="131" t="s">
        <v>103</v>
      </c>
      <c r="C197" s="97" t="s">
        <v>137</v>
      </c>
      <c r="D197" s="134">
        <v>5</v>
      </c>
      <c r="E197" s="134"/>
      <c r="F197" s="134">
        <v>5</v>
      </c>
      <c r="G197" s="100" t="s">
        <v>416</v>
      </c>
      <c r="H197" s="97" t="s">
        <v>105</v>
      </c>
      <c r="I197" s="97"/>
      <c r="J197" s="97"/>
      <c r="K197" s="117"/>
      <c r="L197" s="100"/>
      <c r="M197" s="138"/>
      <c r="N197" s="116"/>
      <c r="O197" s="100"/>
      <c r="P197" s="116"/>
      <c r="Q197" s="116"/>
      <c r="R197" s="116"/>
      <c r="S197" s="116"/>
      <c r="T197" s="116"/>
      <c r="U197" s="116"/>
      <c r="V197" s="116"/>
      <c r="W197" s="116"/>
      <c r="X197" s="116"/>
    </row>
    <row r="198" s="51" customFormat="1" ht="30" hidden="1" customHeight="1" spans="1:24">
      <c r="A198" s="95"/>
      <c r="B198" s="131" t="s">
        <v>74</v>
      </c>
      <c r="C198" s="97" t="s">
        <v>137</v>
      </c>
      <c r="D198" s="134">
        <v>5</v>
      </c>
      <c r="E198" s="134"/>
      <c r="F198" s="134">
        <v>5</v>
      </c>
      <c r="G198" s="100" t="s">
        <v>417</v>
      </c>
      <c r="H198" s="97" t="s">
        <v>76</v>
      </c>
      <c r="I198" s="97"/>
      <c r="J198" s="97"/>
      <c r="K198" s="117"/>
      <c r="L198" s="100"/>
      <c r="M198" s="138"/>
      <c r="N198" s="116"/>
      <c r="O198" s="100"/>
      <c r="P198" s="116"/>
      <c r="Q198" s="116"/>
      <c r="R198" s="116"/>
      <c r="S198" s="116"/>
      <c r="T198" s="116"/>
      <c r="U198" s="116"/>
      <c r="V198" s="116"/>
      <c r="W198" s="116"/>
      <c r="X198" s="116"/>
    </row>
    <row r="199" s="51" customFormat="1" ht="30" hidden="1" customHeight="1" spans="1:24">
      <c r="A199" s="95"/>
      <c r="B199" s="131" t="s">
        <v>166</v>
      </c>
      <c r="C199" s="97" t="s">
        <v>137</v>
      </c>
      <c r="D199" s="134">
        <v>5</v>
      </c>
      <c r="E199" s="134"/>
      <c r="F199" s="134">
        <v>5</v>
      </c>
      <c r="G199" s="100" t="s">
        <v>418</v>
      </c>
      <c r="H199" s="97" t="s">
        <v>168</v>
      </c>
      <c r="I199" s="97"/>
      <c r="J199" s="97"/>
      <c r="K199" s="117"/>
      <c r="L199" s="100"/>
      <c r="M199" s="138"/>
      <c r="N199" s="116"/>
      <c r="O199" s="100"/>
      <c r="P199" s="116"/>
      <c r="Q199" s="116"/>
      <c r="R199" s="116"/>
      <c r="S199" s="116"/>
      <c r="T199" s="116"/>
      <c r="U199" s="116"/>
      <c r="V199" s="116"/>
      <c r="W199" s="116"/>
      <c r="X199" s="116"/>
    </row>
    <row r="200" s="51" customFormat="1" ht="30" hidden="1" customHeight="1" spans="1:24">
      <c r="A200" s="95"/>
      <c r="B200" s="131" t="s">
        <v>68</v>
      </c>
      <c r="C200" s="97" t="s">
        <v>137</v>
      </c>
      <c r="D200" s="134">
        <v>5</v>
      </c>
      <c r="E200" s="134"/>
      <c r="F200" s="134">
        <v>5</v>
      </c>
      <c r="G200" s="100" t="s">
        <v>419</v>
      </c>
      <c r="H200" s="97" t="s">
        <v>70</v>
      </c>
      <c r="I200" s="97"/>
      <c r="J200" s="97"/>
      <c r="K200" s="117"/>
      <c r="L200" s="100"/>
      <c r="M200" s="138"/>
      <c r="N200" s="116"/>
      <c r="O200" s="100"/>
      <c r="P200" s="116"/>
      <c r="Q200" s="116"/>
      <c r="R200" s="116"/>
      <c r="S200" s="116"/>
      <c r="T200" s="116"/>
      <c r="U200" s="116"/>
      <c r="V200" s="116"/>
      <c r="W200" s="116"/>
      <c r="X200" s="116"/>
    </row>
    <row r="201" s="51" customFormat="1" ht="25.05" customHeight="1" spans="1:24">
      <c r="A201" s="95"/>
      <c r="B201" s="131" t="s">
        <v>71</v>
      </c>
      <c r="C201" s="97" t="s">
        <v>137</v>
      </c>
      <c r="D201" s="134">
        <v>9</v>
      </c>
      <c r="E201" s="134"/>
      <c r="F201" s="134">
        <v>9</v>
      </c>
      <c r="G201" s="100" t="s">
        <v>420</v>
      </c>
      <c r="H201" s="97" t="s">
        <v>73</v>
      </c>
      <c r="I201" s="97"/>
      <c r="J201" s="97"/>
      <c r="K201" s="117"/>
      <c r="L201" s="100"/>
      <c r="M201" s="138"/>
      <c r="N201" s="116"/>
      <c r="O201" s="100"/>
      <c r="P201" s="116"/>
      <c r="Q201" s="116"/>
      <c r="R201" s="116"/>
      <c r="S201" s="116"/>
      <c r="T201" s="116"/>
      <c r="U201" s="116"/>
      <c r="V201" s="116"/>
      <c r="W201" s="116"/>
      <c r="X201" s="116"/>
    </row>
    <row r="202" s="51" customFormat="1" ht="30" hidden="1" customHeight="1" spans="1:24">
      <c r="A202" s="95"/>
      <c r="B202" s="131" t="s">
        <v>189</v>
      </c>
      <c r="C202" s="97" t="s">
        <v>137</v>
      </c>
      <c r="D202" s="134">
        <v>2</v>
      </c>
      <c r="E202" s="134"/>
      <c r="F202" s="134">
        <v>2</v>
      </c>
      <c r="G202" s="100" t="s">
        <v>421</v>
      </c>
      <c r="H202" s="97" t="s">
        <v>56</v>
      </c>
      <c r="I202" s="97"/>
      <c r="J202" s="97"/>
      <c r="K202" s="117"/>
      <c r="L202" s="100"/>
      <c r="M202" s="138"/>
      <c r="N202" s="116"/>
      <c r="O202" s="100"/>
      <c r="P202" s="116"/>
      <c r="Q202" s="116"/>
      <c r="R202" s="116"/>
      <c r="S202" s="116"/>
      <c r="T202" s="116"/>
      <c r="U202" s="116"/>
      <c r="V202" s="116"/>
      <c r="W202" s="116"/>
      <c r="X202" s="116"/>
    </row>
    <row r="203" s="51" customFormat="1" ht="19.95" hidden="1" customHeight="1" spans="1:24">
      <c r="A203" s="95"/>
      <c r="B203" s="131" t="s">
        <v>100</v>
      </c>
      <c r="C203" s="97" t="s">
        <v>137</v>
      </c>
      <c r="D203" s="134">
        <v>9</v>
      </c>
      <c r="E203" s="134"/>
      <c r="F203" s="134">
        <v>9</v>
      </c>
      <c r="G203" s="100" t="s">
        <v>422</v>
      </c>
      <c r="H203" s="97" t="s">
        <v>82</v>
      </c>
      <c r="I203" s="97"/>
      <c r="J203" s="97"/>
      <c r="K203" s="117"/>
      <c r="L203" s="100"/>
      <c r="M203" s="138"/>
      <c r="N203" s="116"/>
      <c r="O203" s="100"/>
      <c r="P203" s="116"/>
      <c r="Q203" s="116"/>
      <c r="R203" s="116"/>
      <c r="S203" s="116"/>
      <c r="T203" s="116"/>
      <c r="U203" s="116"/>
      <c r="V203" s="116"/>
      <c r="W203" s="116"/>
      <c r="X203" s="116"/>
    </row>
    <row r="204" s="51" customFormat="1" ht="30" hidden="1" customHeight="1" spans="1:24">
      <c r="A204" s="95"/>
      <c r="B204" s="131" t="s">
        <v>98</v>
      </c>
      <c r="C204" s="97" t="s">
        <v>137</v>
      </c>
      <c r="D204" s="134">
        <v>10</v>
      </c>
      <c r="E204" s="134"/>
      <c r="F204" s="134">
        <v>10</v>
      </c>
      <c r="G204" s="100" t="s">
        <v>423</v>
      </c>
      <c r="H204" s="97" t="s">
        <v>297</v>
      </c>
      <c r="I204" s="97"/>
      <c r="J204" s="97"/>
      <c r="K204" s="117"/>
      <c r="L204" s="100"/>
      <c r="M204" s="138"/>
      <c r="N204" s="116"/>
      <c r="O204" s="100"/>
      <c r="P204" s="116"/>
      <c r="Q204" s="116"/>
      <c r="R204" s="116"/>
      <c r="S204" s="116"/>
      <c r="T204" s="116"/>
      <c r="U204" s="116"/>
      <c r="V204" s="116"/>
      <c r="W204" s="116"/>
      <c r="X204" s="116"/>
    </row>
    <row r="205" s="51" customFormat="1" ht="30" hidden="1" customHeight="1" spans="1:24">
      <c r="A205" s="95"/>
      <c r="B205" s="131" t="s">
        <v>365</v>
      </c>
      <c r="C205" s="97" t="s">
        <v>137</v>
      </c>
      <c r="D205" s="134">
        <v>5</v>
      </c>
      <c r="E205" s="134"/>
      <c r="F205" s="134">
        <v>5</v>
      </c>
      <c r="G205" s="100" t="s">
        <v>424</v>
      </c>
      <c r="H205" s="97" t="s">
        <v>111</v>
      </c>
      <c r="I205" s="97"/>
      <c r="J205" s="97"/>
      <c r="K205" s="117"/>
      <c r="L205" s="100"/>
      <c r="M205" s="138"/>
      <c r="N205" s="116"/>
      <c r="O205" s="100"/>
      <c r="P205" s="116"/>
      <c r="Q205" s="116"/>
      <c r="R205" s="116"/>
      <c r="S205" s="116"/>
      <c r="T205" s="116"/>
      <c r="U205" s="116"/>
      <c r="V205" s="116"/>
      <c r="W205" s="116"/>
      <c r="X205" s="116"/>
    </row>
    <row r="206" s="51" customFormat="1" ht="30" hidden="1" customHeight="1" spans="1:24">
      <c r="A206" s="95"/>
      <c r="B206" s="131" t="s">
        <v>367</v>
      </c>
      <c r="C206" s="97" t="s">
        <v>137</v>
      </c>
      <c r="D206" s="134">
        <v>10</v>
      </c>
      <c r="E206" s="134"/>
      <c r="F206" s="134">
        <v>10</v>
      </c>
      <c r="G206" s="100" t="s">
        <v>425</v>
      </c>
      <c r="H206" s="97" t="s">
        <v>117</v>
      </c>
      <c r="I206" s="97"/>
      <c r="J206" s="97"/>
      <c r="K206" s="117"/>
      <c r="L206" s="100"/>
      <c r="M206" s="138"/>
      <c r="N206" s="116"/>
      <c r="O206" s="100"/>
      <c r="P206" s="113"/>
      <c r="Q206" s="113"/>
      <c r="R206" s="116"/>
      <c r="S206" s="116"/>
      <c r="T206" s="116"/>
      <c r="U206" s="116"/>
      <c r="V206" s="116"/>
      <c r="W206" s="116"/>
      <c r="X206" s="116"/>
    </row>
    <row r="207" ht="19.05" customHeight="1" spans="1:24">
      <c r="A207" s="89" t="s">
        <v>195</v>
      </c>
      <c r="B207" s="90" t="s">
        <v>426</v>
      </c>
      <c r="C207" s="85"/>
      <c r="D207" s="87"/>
      <c r="E207" s="87"/>
      <c r="F207" s="87"/>
      <c r="G207" s="94"/>
      <c r="H207" s="94"/>
      <c r="I207" s="85"/>
      <c r="J207" s="94"/>
      <c r="K207" s="94"/>
      <c r="L207" s="94"/>
      <c r="M207" s="94"/>
      <c r="N207" s="113"/>
      <c r="O207" s="94"/>
      <c r="P207" s="113"/>
      <c r="Q207" s="113"/>
      <c r="R207" s="113"/>
      <c r="S207" s="113"/>
      <c r="T207" s="113"/>
      <c r="U207" s="113"/>
      <c r="V207" s="113"/>
      <c r="W207" s="113"/>
      <c r="X207" s="113"/>
    </row>
    <row r="208" ht="30" hidden="1" customHeight="1" spans="1:24">
      <c r="A208" s="85">
        <v>117</v>
      </c>
      <c r="B208" s="86" t="s">
        <v>427</v>
      </c>
      <c r="C208" s="135" t="s">
        <v>428</v>
      </c>
      <c r="D208" s="87">
        <f t="shared" ref="D208:D209" si="6">E208+F208</f>
        <v>5.93</v>
      </c>
      <c r="E208" s="87"/>
      <c r="F208" s="87">
        <v>5.93</v>
      </c>
      <c r="G208" s="94" t="s">
        <v>159</v>
      </c>
      <c r="H208" s="88" t="s">
        <v>82</v>
      </c>
      <c r="I208" s="85" t="s">
        <v>429</v>
      </c>
      <c r="J208" s="94" t="s">
        <v>430</v>
      </c>
      <c r="K208" s="112" t="s">
        <v>83</v>
      </c>
      <c r="L208" s="94" t="s">
        <v>112</v>
      </c>
      <c r="M208" s="113"/>
      <c r="N208" s="113"/>
      <c r="O208" s="94"/>
      <c r="P208" s="113"/>
      <c r="Q208" s="113"/>
      <c r="R208" s="113"/>
      <c r="S208" s="113"/>
      <c r="T208" s="113"/>
      <c r="U208" s="113"/>
      <c r="V208" s="113"/>
      <c r="W208" s="113"/>
      <c r="X208" s="113"/>
    </row>
    <row r="209" ht="19.05" customHeight="1" spans="1:24">
      <c r="A209" s="94">
        <v>118</v>
      </c>
      <c r="B209" s="86" t="s">
        <v>431</v>
      </c>
      <c r="C209" s="135" t="s">
        <v>428</v>
      </c>
      <c r="D209" s="87">
        <f t="shared" si="6"/>
        <v>2.87</v>
      </c>
      <c r="E209" s="87"/>
      <c r="F209" s="87">
        <v>2.87</v>
      </c>
      <c r="G209" s="94" t="s">
        <v>432</v>
      </c>
      <c r="H209" s="94" t="s">
        <v>73</v>
      </c>
      <c r="I209" s="85"/>
      <c r="J209" s="94"/>
      <c r="K209" s="112" t="s">
        <v>433</v>
      </c>
      <c r="L209" s="94" t="s">
        <v>112</v>
      </c>
      <c r="M209" s="113"/>
      <c r="N209" s="113"/>
      <c r="O209" s="94"/>
      <c r="P209" s="113"/>
      <c r="Q209" s="113"/>
      <c r="R209" s="113"/>
      <c r="S209" s="113"/>
      <c r="T209" s="113"/>
      <c r="U209" s="113"/>
      <c r="V209" s="113"/>
      <c r="W209" s="113"/>
      <c r="X209" s="113"/>
    </row>
    <row r="210" ht="19.05" customHeight="1" spans="1:24">
      <c r="A210" s="85">
        <v>119</v>
      </c>
      <c r="B210" s="86" t="s">
        <v>434</v>
      </c>
      <c r="C210" s="93" t="s">
        <v>428</v>
      </c>
      <c r="D210" s="124">
        <v>3.83</v>
      </c>
      <c r="E210" s="114"/>
      <c r="F210" s="124">
        <v>3.83</v>
      </c>
      <c r="G210" s="94" t="s">
        <v>435</v>
      </c>
      <c r="H210" s="94" t="s">
        <v>73</v>
      </c>
      <c r="I210" s="94"/>
      <c r="J210" s="94"/>
      <c r="K210" s="112" t="s">
        <v>176</v>
      </c>
      <c r="L210" s="114"/>
      <c r="M210" s="94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</row>
    <row r="211" ht="19.05" customHeight="1" spans="1:24">
      <c r="A211" s="94">
        <v>120</v>
      </c>
      <c r="B211" s="86" t="s">
        <v>436</v>
      </c>
      <c r="C211" s="93" t="s">
        <v>428</v>
      </c>
      <c r="D211" s="124">
        <v>4.35</v>
      </c>
      <c r="E211" s="114"/>
      <c r="F211" s="124">
        <v>4.35</v>
      </c>
      <c r="G211" s="94" t="s">
        <v>437</v>
      </c>
      <c r="H211" s="94" t="s">
        <v>73</v>
      </c>
      <c r="I211" s="94"/>
      <c r="J211" s="94"/>
      <c r="K211" s="112" t="s">
        <v>176</v>
      </c>
      <c r="L211" s="114"/>
      <c r="M211" s="94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</row>
    <row r="212" ht="19.05" customHeight="1" spans="1:24">
      <c r="A212" s="85">
        <v>121</v>
      </c>
      <c r="B212" s="86" t="s">
        <v>438</v>
      </c>
      <c r="C212" s="93" t="s">
        <v>428</v>
      </c>
      <c r="D212" s="124">
        <v>44.08</v>
      </c>
      <c r="E212" s="114"/>
      <c r="F212" s="124">
        <v>44.08</v>
      </c>
      <c r="G212" s="94" t="s">
        <v>439</v>
      </c>
      <c r="H212" s="94" t="s">
        <v>355</v>
      </c>
      <c r="I212" s="94"/>
      <c r="J212" s="94"/>
      <c r="K212" s="112" t="s">
        <v>176</v>
      </c>
      <c r="L212" s="114"/>
      <c r="M212" s="94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</row>
    <row r="213" s="51" customFormat="1" ht="19.05" customHeight="1" spans="1:24">
      <c r="A213" s="100"/>
      <c r="B213" s="96" t="s">
        <v>438</v>
      </c>
      <c r="C213" s="97" t="s">
        <v>428</v>
      </c>
      <c r="D213" s="136">
        <v>5</v>
      </c>
      <c r="E213" s="115"/>
      <c r="F213" s="136">
        <v>5</v>
      </c>
      <c r="G213" s="100" t="s">
        <v>440</v>
      </c>
      <c r="H213" s="100" t="s">
        <v>73</v>
      </c>
      <c r="I213" s="100"/>
      <c r="J213" s="100"/>
      <c r="K213" s="117"/>
      <c r="L213" s="115"/>
      <c r="M213" s="100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</row>
    <row r="214" s="51" customFormat="1" ht="19.5" hidden="1" customHeight="1" spans="1:24">
      <c r="A214" s="100"/>
      <c r="B214" s="96" t="s">
        <v>438</v>
      </c>
      <c r="C214" s="97" t="s">
        <v>428</v>
      </c>
      <c r="D214" s="136">
        <v>10</v>
      </c>
      <c r="E214" s="115"/>
      <c r="F214" s="136">
        <v>10</v>
      </c>
      <c r="G214" s="100" t="s">
        <v>441</v>
      </c>
      <c r="H214" s="100" t="s">
        <v>82</v>
      </c>
      <c r="I214" s="100"/>
      <c r="J214" s="100"/>
      <c r="K214" s="117"/>
      <c r="L214" s="115"/>
      <c r="M214" s="100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</row>
    <row r="215" s="51" customFormat="1" ht="19.5" hidden="1" customHeight="1" spans="1:24">
      <c r="A215" s="100"/>
      <c r="B215" s="96" t="s">
        <v>438</v>
      </c>
      <c r="C215" s="97" t="s">
        <v>428</v>
      </c>
      <c r="D215" s="136">
        <v>10</v>
      </c>
      <c r="E215" s="115"/>
      <c r="F215" s="136">
        <v>10</v>
      </c>
      <c r="G215" s="100" t="s">
        <v>441</v>
      </c>
      <c r="H215" s="100" t="s">
        <v>82</v>
      </c>
      <c r="I215" s="100"/>
      <c r="J215" s="100"/>
      <c r="K215" s="117"/>
      <c r="L215" s="115"/>
      <c r="M215" s="100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</row>
    <row r="216" s="51" customFormat="1" ht="19.5" hidden="1" customHeight="1" spans="1:24">
      <c r="A216" s="100"/>
      <c r="B216" s="96" t="s">
        <v>438</v>
      </c>
      <c r="C216" s="97" t="s">
        <v>428</v>
      </c>
      <c r="D216" s="136">
        <v>7.98</v>
      </c>
      <c r="E216" s="115"/>
      <c r="F216" s="136">
        <v>7.98</v>
      </c>
      <c r="G216" s="100" t="s">
        <v>338</v>
      </c>
      <c r="H216" s="100" t="s">
        <v>111</v>
      </c>
      <c r="I216" s="100"/>
      <c r="J216" s="100"/>
      <c r="K216" s="117"/>
      <c r="L216" s="115"/>
      <c r="M216" s="100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</row>
    <row r="217" s="51" customFormat="1" ht="19.5" hidden="1" customHeight="1" spans="1:24">
      <c r="A217" s="100"/>
      <c r="B217" s="96" t="s">
        <v>438</v>
      </c>
      <c r="C217" s="97" t="s">
        <v>428</v>
      </c>
      <c r="D217" s="136">
        <v>11.1</v>
      </c>
      <c r="E217" s="115"/>
      <c r="F217" s="136">
        <v>11.1</v>
      </c>
      <c r="G217" s="100" t="s">
        <v>203</v>
      </c>
      <c r="H217" s="100" t="s">
        <v>111</v>
      </c>
      <c r="I217" s="100"/>
      <c r="J217" s="100"/>
      <c r="K217" s="117"/>
      <c r="L217" s="115"/>
      <c r="M217" s="100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</row>
    <row r="218" ht="19.5" hidden="1" customHeight="1" spans="1:24">
      <c r="A218" s="89" t="s">
        <v>195</v>
      </c>
      <c r="B218" s="90" t="s">
        <v>442</v>
      </c>
      <c r="C218" s="85"/>
      <c r="D218" s="87"/>
      <c r="E218" s="87"/>
      <c r="F218" s="87"/>
      <c r="G218" s="94"/>
      <c r="H218" s="88"/>
      <c r="I218" s="85"/>
      <c r="J218" s="94"/>
      <c r="K218" s="112"/>
      <c r="L218" s="94"/>
      <c r="M218" s="113"/>
      <c r="N218" s="113"/>
      <c r="O218" s="94"/>
      <c r="P218" s="113"/>
      <c r="Q218" s="113"/>
      <c r="R218" s="113"/>
      <c r="S218" s="113"/>
      <c r="T218" s="113"/>
      <c r="U218" s="113"/>
      <c r="V218" s="113"/>
      <c r="W218" s="113"/>
      <c r="X218" s="113"/>
    </row>
    <row r="219" ht="29.4" hidden="1" customHeight="1" spans="1:24">
      <c r="A219" s="85">
        <v>122</v>
      </c>
      <c r="B219" s="86" t="s">
        <v>443</v>
      </c>
      <c r="C219" s="85" t="s">
        <v>89</v>
      </c>
      <c r="D219" s="87">
        <f>F219</f>
        <v>3.62</v>
      </c>
      <c r="E219" s="87"/>
      <c r="F219" s="87">
        <v>3.62</v>
      </c>
      <c r="G219" s="94" t="s">
        <v>55</v>
      </c>
      <c r="H219" s="94" t="s">
        <v>79</v>
      </c>
      <c r="I219" s="85"/>
      <c r="J219" s="94"/>
      <c r="K219" s="112" t="s">
        <v>83</v>
      </c>
      <c r="L219" s="94" t="s">
        <v>112</v>
      </c>
      <c r="M219" s="113"/>
      <c r="N219" s="113"/>
      <c r="O219" s="94"/>
      <c r="P219" s="113"/>
      <c r="Q219" s="113"/>
      <c r="R219" s="113"/>
      <c r="S219" s="113"/>
      <c r="T219" s="113"/>
      <c r="U219" s="113"/>
      <c r="V219" s="113"/>
      <c r="W219" s="113"/>
      <c r="X219" s="113"/>
    </row>
    <row r="220" ht="30" hidden="1" customHeight="1" spans="1:24">
      <c r="A220" s="85">
        <v>123</v>
      </c>
      <c r="B220" s="86" t="s">
        <v>444</v>
      </c>
      <c r="C220" s="85" t="s">
        <v>89</v>
      </c>
      <c r="D220" s="87">
        <v>14.37</v>
      </c>
      <c r="E220" s="87"/>
      <c r="F220" s="87">
        <v>14.37</v>
      </c>
      <c r="G220" s="94" t="s">
        <v>445</v>
      </c>
      <c r="H220" s="94" t="s">
        <v>79</v>
      </c>
      <c r="I220" s="85"/>
      <c r="J220" s="94"/>
      <c r="K220" s="112" t="s">
        <v>83</v>
      </c>
      <c r="L220" s="94" t="s">
        <v>112</v>
      </c>
      <c r="M220" s="113"/>
      <c r="N220" s="113"/>
      <c r="O220" s="94"/>
      <c r="P220" s="113"/>
      <c r="Q220" s="113"/>
      <c r="R220" s="113"/>
      <c r="S220" s="113"/>
      <c r="T220" s="113"/>
      <c r="U220" s="113"/>
      <c r="V220" s="113"/>
      <c r="W220" s="113"/>
      <c r="X220" s="113"/>
    </row>
    <row r="221" ht="30" hidden="1" customHeight="1" spans="1:24">
      <c r="A221" s="85">
        <v>124</v>
      </c>
      <c r="B221" s="86" t="s">
        <v>446</v>
      </c>
      <c r="C221" s="85" t="s">
        <v>89</v>
      </c>
      <c r="D221" s="87">
        <v>17.03</v>
      </c>
      <c r="E221" s="87"/>
      <c r="F221" s="87">
        <v>17.03</v>
      </c>
      <c r="G221" s="94" t="s">
        <v>447</v>
      </c>
      <c r="H221" s="88" t="s">
        <v>111</v>
      </c>
      <c r="I221" s="85"/>
      <c r="J221" s="94"/>
      <c r="K221" s="112" t="s">
        <v>83</v>
      </c>
      <c r="L221" s="94" t="s">
        <v>112</v>
      </c>
      <c r="M221" s="113"/>
      <c r="N221" s="113"/>
      <c r="O221" s="94"/>
      <c r="P221" s="113"/>
      <c r="Q221" s="113"/>
      <c r="R221" s="113"/>
      <c r="S221" s="113"/>
      <c r="T221" s="113"/>
      <c r="U221" s="113"/>
      <c r="V221" s="113"/>
      <c r="W221" s="113"/>
      <c r="X221" s="113"/>
    </row>
    <row r="222" ht="30" hidden="1" customHeight="1" spans="1:24">
      <c r="A222" s="85">
        <v>125</v>
      </c>
      <c r="B222" s="86" t="s">
        <v>448</v>
      </c>
      <c r="C222" s="85" t="s">
        <v>89</v>
      </c>
      <c r="D222" s="87">
        <v>4.28</v>
      </c>
      <c r="E222" s="87"/>
      <c r="F222" s="87">
        <v>4.28</v>
      </c>
      <c r="G222" s="94" t="s">
        <v>449</v>
      </c>
      <c r="H222" s="94" t="s">
        <v>117</v>
      </c>
      <c r="I222" s="85"/>
      <c r="J222" s="94"/>
      <c r="K222" s="112" t="s">
        <v>83</v>
      </c>
      <c r="L222" s="94" t="s">
        <v>112</v>
      </c>
      <c r="M222" s="113"/>
      <c r="N222" s="113"/>
      <c r="O222" s="94"/>
      <c r="P222" s="113"/>
      <c r="Q222" s="113"/>
      <c r="R222" s="113"/>
      <c r="S222" s="113"/>
      <c r="T222" s="113"/>
      <c r="U222" s="113"/>
      <c r="V222" s="113"/>
      <c r="W222" s="113"/>
      <c r="X222" s="113"/>
    </row>
    <row r="223" ht="30" hidden="1" customHeight="1" spans="1:24">
      <c r="A223" s="85">
        <v>126</v>
      </c>
      <c r="B223" s="86" t="s">
        <v>450</v>
      </c>
      <c r="C223" s="85" t="s">
        <v>89</v>
      </c>
      <c r="D223" s="87">
        <v>14.02</v>
      </c>
      <c r="E223" s="87"/>
      <c r="F223" s="87">
        <v>14.02</v>
      </c>
      <c r="G223" s="94" t="s">
        <v>451</v>
      </c>
      <c r="H223" s="88" t="s">
        <v>82</v>
      </c>
      <c r="I223" s="85"/>
      <c r="J223" s="94"/>
      <c r="K223" s="112" t="s">
        <v>83</v>
      </c>
      <c r="L223" s="94" t="s">
        <v>112</v>
      </c>
      <c r="M223" s="113"/>
      <c r="N223" s="113"/>
      <c r="O223" s="94"/>
      <c r="P223" s="113"/>
      <c r="Q223" s="113"/>
      <c r="R223" s="113"/>
      <c r="S223" s="113"/>
      <c r="T223" s="113"/>
      <c r="U223" s="113"/>
      <c r="V223" s="113"/>
      <c r="W223" s="113"/>
      <c r="X223" s="113"/>
    </row>
    <row r="224" ht="19.05" customHeight="1" spans="1:24">
      <c r="A224" s="89" t="s">
        <v>195</v>
      </c>
      <c r="B224" s="90" t="s">
        <v>130</v>
      </c>
      <c r="C224" s="85"/>
      <c r="D224" s="87"/>
      <c r="E224" s="87"/>
      <c r="F224" s="87"/>
      <c r="G224" s="94"/>
      <c r="H224" s="94"/>
      <c r="I224" s="85"/>
      <c r="J224" s="94"/>
      <c r="K224" s="112"/>
      <c r="L224" s="94"/>
      <c r="M224" s="113"/>
      <c r="N224" s="113"/>
      <c r="O224" s="94"/>
      <c r="P224" s="113"/>
      <c r="Q224" s="113"/>
      <c r="R224" s="113"/>
      <c r="S224" s="113"/>
      <c r="T224" s="113"/>
      <c r="U224" s="113"/>
      <c r="V224" s="113"/>
      <c r="W224" s="113"/>
      <c r="X224" s="113"/>
    </row>
    <row r="225" ht="30" hidden="1" customHeight="1" spans="1:24">
      <c r="A225" s="85">
        <v>127</v>
      </c>
      <c r="B225" s="86" t="s">
        <v>452</v>
      </c>
      <c r="C225" s="85" t="s">
        <v>131</v>
      </c>
      <c r="D225" s="87">
        <f>E225+F225</f>
        <v>13.15</v>
      </c>
      <c r="E225" s="87"/>
      <c r="F225" s="87">
        <f>12.47+0.68</f>
        <v>13.15</v>
      </c>
      <c r="G225" s="94" t="s">
        <v>453</v>
      </c>
      <c r="H225" s="88" t="s">
        <v>76</v>
      </c>
      <c r="I225" s="85"/>
      <c r="J225" s="94"/>
      <c r="K225" s="112" t="s">
        <v>83</v>
      </c>
      <c r="L225" s="94" t="s">
        <v>112</v>
      </c>
      <c r="M225" s="113"/>
      <c r="N225" s="113"/>
      <c r="O225" s="94"/>
      <c r="P225" s="113"/>
      <c r="Q225" s="113"/>
      <c r="R225" s="113"/>
      <c r="S225" s="113"/>
      <c r="T225" s="113"/>
      <c r="U225" s="113"/>
      <c r="V225" s="113"/>
      <c r="W225" s="113"/>
      <c r="X225" s="113"/>
    </row>
    <row r="226" ht="30" hidden="1" customHeight="1" spans="1:24">
      <c r="A226" s="85">
        <v>128</v>
      </c>
      <c r="B226" s="86" t="s">
        <v>454</v>
      </c>
      <c r="C226" s="85" t="s">
        <v>131</v>
      </c>
      <c r="D226" s="87">
        <v>0.66</v>
      </c>
      <c r="E226" s="87"/>
      <c r="F226" s="87">
        <v>0.66</v>
      </c>
      <c r="G226" s="94" t="s">
        <v>190</v>
      </c>
      <c r="H226" s="88" t="s">
        <v>76</v>
      </c>
      <c r="I226" s="85">
        <v>31</v>
      </c>
      <c r="J226" s="94">
        <v>999</v>
      </c>
      <c r="K226" s="112" t="s">
        <v>83</v>
      </c>
      <c r="L226" s="94" t="s">
        <v>66</v>
      </c>
      <c r="M226" s="113"/>
      <c r="N226" s="113"/>
      <c r="O226" s="94"/>
      <c r="P226" s="113"/>
      <c r="Q226" s="113"/>
      <c r="R226" s="113"/>
      <c r="S226" s="113"/>
      <c r="T226" s="113"/>
      <c r="U226" s="113"/>
      <c r="V226" s="113"/>
      <c r="W226" s="113"/>
      <c r="X226" s="113"/>
    </row>
    <row r="227" ht="19.05" customHeight="1" spans="1:24">
      <c r="A227" s="85">
        <v>129</v>
      </c>
      <c r="B227" s="86" t="s">
        <v>455</v>
      </c>
      <c r="C227" s="85" t="s">
        <v>131</v>
      </c>
      <c r="D227" s="87">
        <v>9.8</v>
      </c>
      <c r="E227" s="87"/>
      <c r="F227" s="87">
        <v>9.8</v>
      </c>
      <c r="G227" s="94" t="s">
        <v>159</v>
      </c>
      <c r="H227" s="94" t="s">
        <v>73</v>
      </c>
      <c r="I227" s="85">
        <v>16</v>
      </c>
      <c r="J227" s="94"/>
      <c r="K227" s="112" t="s">
        <v>456</v>
      </c>
      <c r="L227" s="94" t="s">
        <v>66</v>
      </c>
      <c r="M227" s="113"/>
      <c r="N227" s="113"/>
      <c r="O227" s="94"/>
      <c r="P227" s="113"/>
      <c r="Q227" s="113"/>
      <c r="R227" s="113"/>
      <c r="S227" s="113"/>
      <c r="T227" s="113"/>
      <c r="U227" s="113"/>
      <c r="V227" s="113"/>
      <c r="W227" s="113"/>
      <c r="X227" s="113"/>
    </row>
    <row r="228" ht="84" hidden="1" spans="1:24">
      <c r="A228" s="85">
        <v>130</v>
      </c>
      <c r="B228" s="86" t="s">
        <v>457</v>
      </c>
      <c r="C228" s="85" t="s">
        <v>458</v>
      </c>
      <c r="D228" s="87">
        <v>75.44</v>
      </c>
      <c r="E228" s="87"/>
      <c r="F228" s="87">
        <v>75.44</v>
      </c>
      <c r="G228" s="94" t="s">
        <v>459</v>
      </c>
      <c r="H228" s="94" t="s">
        <v>105</v>
      </c>
      <c r="I228" s="94"/>
      <c r="J228" s="94"/>
      <c r="K228" s="112" t="s">
        <v>460</v>
      </c>
      <c r="L228" s="94" t="s">
        <v>66</v>
      </c>
      <c r="M228" s="113"/>
      <c r="N228" s="113"/>
      <c r="O228" s="94"/>
      <c r="P228" s="113"/>
      <c r="Q228" s="113"/>
      <c r="R228" s="113"/>
      <c r="S228" s="113"/>
      <c r="T228" s="113"/>
      <c r="U228" s="113"/>
      <c r="V228" s="113"/>
      <c r="W228" s="113"/>
      <c r="X228" s="113"/>
    </row>
    <row r="229" ht="30" hidden="1" customHeight="1" spans="1:24">
      <c r="A229" s="85">
        <v>131</v>
      </c>
      <c r="B229" s="86" t="s">
        <v>461</v>
      </c>
      <c r="C229" s="85" t="s">
        <v>131</v>
      </c>
      <c r="D229" s="87">
        <v>0.07</v>
      </c>
      <c r="E229" s="87"/>
      <c r="F229" s="87">
        <v>0.07</v>
      </c>
      <c r="G229" s="94" t="s">
        <v>270</v>
      </c>
      <c r="H229" s="88" t="s">
        <v>76</v>
      </c>
      <c r="I229" s="85"/>
      <c r="J229" s="94"/>
      <c r="K229" s="112" t="s">
        <v>462</v>
      </c>
      <c r="L229" s="94" t="s">
        <v>112</v>
      </c>
      <c r="M229" s="113"/>
      <c r="N229" s="113"/>
      <c r="O229" s="94"/>
      <c r="P229" s="113"/>
      <c r="Q229" s="113"/>
      <c r="R229" s="113"/>
      <c r="S229" s="113"/>
      <c r="T229" s="113"/>
      <c r="U229" s="113"/>
      <c r="V229" s="113"/>
      <c r="W229" s="113"/>
      <c r="X229" s="113"/>
    </row>
    <row r="230" ht="30" hidden="1" customHeight="1" spans="1:24">
      <c r="A230" s="85">
        <v>132</v>
      </c>
      <c r="B230" s="86" t="s">
        <v>463</v>
      </c>
      <c r="C230" s="85" t="s">
        <v>131</v>
      </c>
      <c r="D230" s="87">
        <v>42.58</v>
      </c>
      <c r="E230" s="87"/>
      <c r="F230" s="87">
        <v>42.58</v>
      </c>
      <c r="G230" s="88" t="s">
        <v>464</v>
      </c>
      <c r="H230" s="88" t="s">
        <v>56</v>
      </c>
      <c r="I230" s="85"/>
      <c r="J230" s="94"/>
      <c r="K230" s="112" t="s">
        <v>83</v>
      </c>
      <c r="L230" s="94" t="s">
        <v>112</v>
      </c>
      <c r="M230" s="113"/>
      <c r="N230" s="113"/>
      <c r="O230" s="94"/>
      <c r="P230" s="113"/>
      <c r="Q230" s="113"/>
      <c r="R230" s="113"/>
      <c r="S230" s="113"/>
      <c r="T230" s="113"/>
      <c r="U230" s="113"/>
      <c r="V230" s="113"/>
      <c r="W230" s="113"/>
      <c r="X230" s="113"/>
    </row>
    <row r="231" ht="25.05" customHeight="1" spans="1:24">
      <c r="A231" s="85">
        <v>133</v>
      </c>
      <c r="B231" s="86" t="s">
        <v>465</v>
      </c>
      <c r="C231" s="85" t="s">
        <v>131</v>
      </c>
      <c r="D231" s="87">
        <v>36.45</v>
      </c>
      <c r="E231" s="87"/>
      <c r="F231" s="87">
        <v>36.45</v>
      </c>
      <c r="G231" s="94" t="s">
        <v>466</v>
      </c>
      <c r="H231" s="94" t="s">
        <v>73</v>
      </c>
      <c r="I231" s="85"/>
      <c r="J231" s="94"/>
      <c r="K231" s="112" t="s">
        <v>83</v>
      </c>
      <c r="L231" s="94" t="s">
        <v>112</v>
      </c>
      <c r="M231" s="113"/>
      <c r="N231" s="113"/>
      <c r="O231" s="94"/>
      <c r="P231" s="113"/>
      <c r="Q231" s="113"/>
      <c r="R231" s="113"/>
      <c r="S231" s="113"/>
      <c r="T231" s="113"/>
      <c r="U231" s="113"/>
      <c r="V231" s="113"/>
      <c r="W231" s="113"/>
      <c r="X231" s="113"/>
    </row>
    <row r="232" ht="39.9" hidden="1" customHeight="1" spans="1:24">
      <c r="A232" s="85">
        <v>134</v>
      </c>
      <c r="B232" s="86" t="s">
        <v>467</v>
      </c>
      <c r="C232" s="85" t="s">
        <v>131</v>
      </c>
      <c r="D232" s="87">
        <v>34.97</v>
      </c>
      <c r="E232" s="87"/>
      <c r="F232" s="87">
        <v>34.97</v>
      </c>
      <c r="G232" s="94" t="s">
        <v>468</v>
      </c>
      <c r="H232" s="128" t="s">
        <v>168</v>
      </c>
      <c r="I232" s="85"/>
      <c r="J232" s="94"/>
      <c r="K232" s="112" t="s">
        <v>83</v>
      </c>
      <c r="L232" s="94" t="s">
        <v>112</v>
      </c>
      <c r="M232" s="113"/>
      <c r="N232" s="113"/>
      <c r="O232" s="94"/>
      <c r="P232" s="113"/>
      <c r="Q232" s="113"/>
      <c r="R232" s="113"/>
      <c r="S232" s="113"/>
      <c r="T232" s="113"/>
      <c r="U232" s="113"/>
      <c r="V232" s="113"/>
      <c r="W232" s="113"/>
      <c r="X232" s="113"/>
    </row>
    <row r="233" ht="40.2" hidden="1" customHeight="1" spans="1:24">
      <c r="A233" s="85">
        <v>135</v>
      </c>
      <c r="B233" s="86" t="s">
        <v>469</v>
      </c>
      <c r="C233" s="85" t="s">
        <v>131</v>
      </c>
      <c r="D233" s="87">
        <v>26.54</v>
      </c>
      <c r="E233" s="87"/>
      <c r="F233" s="87">
        <v>26.54</v>
      </c>
      <c r="G233" s="94" t="s">
        <v>470</v>
      </c>
      <c r="H233" s="88" t="s">
        <v>76</v>
      </c>
      <c r="I233" s="85"/>
      <c r="J233" s="94"/>
      <c r="K233" s="112" t="s">
        <v>83</v>
      </c>
      <c r="L233" s="94" t="s">
        <v>112</v>
      </c>
      <c r="M233" s="113"/>
      <c r="N233" s="113"/>
      <c r="O233" s="94"/>
      <c r="P233" s="113"/>
      <c r="Q233" s="113"/>
      <c r="R233" s="113"/>
      <c r="S233" s="113"/>
      <c r="T233" s="113"/>
      <c r="U233" s="113"/>
      <c r="V233" s="113"/>
      <c r="W233" s="113"/>
      <c r="X233" s="113"/>
    </row>
    <row r="234" ht="39.9" hidden="1" customHeight="1" spans="1:24">
      <c r="A234" s="85">
        <v>136</v>
      </c>
      <c r="B234" s="86" t="s">
        <v>471</v>
      </c>
      <c r="C234" s="85" t="s">
        <v>131</v>
      </c>
      <c r="D234" s="87">
        <v>43.3</v>
      </c>
      <c r="E234" s="87"/>
      <c r="F234" s="87">
        <v>43.3</v>
      </c>
      <c r="G234" s="94" t="s">
        <v>472</v>
      </c>
      <c r="H234" s="94" t="s">
        <v>70</v>
      </c>
      <c r="I234" s="85"/>
      <c r="J234" s="94"/>
      <c r="K234" s="112" t="s">
        <v>83</v>
      </c>
      <c r="L234" s="94" t="s">
        <v>112</v>
      </c>
      <c r="M234" s="113"/>
      <c r="N234" s="113"/>
      <c r="O234" s="94"/>
      <c r="P234" s="113"/>
      <c r="Q234" s="113"/>
      <c r="R234" s="113"/>
      <c r="S234" s="113"/>
      <c r="T234" s="113"/>
      <c r="U234" s="113"/>
      <c r="V234" s="113"/>
      <c r="W234" s="113"/>
      <c r="X234" s="113"/>
    </row>
    <row r="235" ht="30" hidden="1" customHeight="1" spans="1:24">
      <c r="A235" s="85">
        <v>137</v>
      </c>
      <c r="B235" s="86" t="s">
        <v>473</v>
      </c>
      <c r="C235" s="85" t="s">
        <v>131</v>
      </c>
      <c r="D235" s="87">
        <v>39.88</v>
      </c>
      <c r="E235" s="87"/>
      <c r="F235" s="87">
        <v>39.88</v>
      </c>
      <c r="G235" s="94" t="s">
        <v>474</v>
      </c>
      <c r="H235" s="94" t="s">
        <v>105</v>
      </c>
      <c r="I235" s="85"/>
      <c r="J235" s="94"/>
      <c r="K235" s="112" t="s">
        <v>83</v>
      </c>
      <c r="L235" s="94" t="s">
        <v>112</v>
      </c>
      <c r="M235" s="113"/>
      <c r="N235" s="113"/>
      <c r="O235" s="94"/>
      <c r="P235" s="113"/>
      <c r="Q235" s="113"/>
      <c r="R235" s="113"/>
      <c r="S235" s="113"/>
      <c r="T235" s="113"/>
      <c r="U235" s="113"/>
      <c r="V235" s="113"/>
      <c r="W235" s="113"/>
      <c r="X235" s="113"/>
    </row>
    <row r="236" ht="25.05" customHeight="1" spans="1:24">
      <c r="A236" s="85">
        <v>138</v>
      </c>
      <c r="B236" s="86" t="s">
        <v>475</v>
      </c>
      <c r="C236" s="85" t="s">
        <v>131</v>
      </c>
      <c r="D236" s="87">
        <v>50</v>
      </c>
      <c r="E236" s="87"/>
      <c r="F236" s="87">
        <v>50</v>
      </c>
      <c r="G236" s="94" t="s">
        <v>476</v>
      </c>
      <c r="H236" s="94" t="s">
        <v>477</v>
      </c>
      <c r="I236" s="85"/>
      <c r="J236" s="94"/>
      <c r="K236" s="112" t="s">
        <v>462</v>
      </c>
      <c r="L236" s="94" t="s">
        <v>112</v>
      </c>
      <c r="M236" s="113"/>
      <c r="N236" s="113"/>
      <c r="O236" s="94"/>
      <c r="P236" s="116"/>
      <c r="Q236" s="116"/>
      <c r="R236" s="113"/>
      <c r="S236" s="113"/>
      <c r="T236" s="113"/>
      <c r="U236" s="113"/>
      <c r="V236" s="113"/>
      <c r="W236" s="113"/>
      <c r="X236" s="113"/>
    </row>
    <row r="237" s="51" customFormat="1" ht="29.55" hidden="1" customHeight="1" spans="1:24">
      <c r="A237" s="95"/>
      <c r="B237" s="96" t="s">
        <v>189</v>
      </c>
      <c r="C237" s="95" t="s">
        <v>131</v>
      </c>
      <c r="D237" s="98">
        <v>8</v>
      </c>
      <c r="E237" s="98"/>
      <c r="F237" s="98">
        <v>8</v>
      </c>
      <c r="G237" s="100" t="s">
        <v>478</v>
      </c>
      <c r="H237" s="100" t="s">
        <v>56</v>
      </c>
      <c r="I237" s="95"/>
      <c r="J237" s="100"/>
      <c r="K237" s="117"/>
      <c r="L237" s="100"/>
      <c r="M237" s="116"/>
      <c r="N237" s="116"/>
      <c r="O237" s="100"/>
      <c r="P237" s="116"/>
      <c r="Q237" s="116"/>
      <c r="R237" s="116"/>
      <c r="S237" s="116"/>
      <c r="T237" s="116"/>
      <c r="U237" s="116"/>
      <c r="V237" s="116"/>
      <c r="W237" s="116"/>
      <c r="X237" s="116"/>
    </row>
    <row r="238" s="51" customFormat="1" ht="25.05" customHeight="1" spans="1:24">
      <c r="A238" s="95"/>
      <c r="B238" s="96" t="s">
        <v>71</v>
      </c>
      <c r="C238" s="95" t="s">
        <v>131</v>
      </c>
      <c r="D238" s="98">
        <v>8.5</v>
      </c>
      <c r="E238" s="98"/>
      <c r="F238" s="98">
        <v>8.5</v>
      </c>
      <c r="G238" s="100" t="s">
        <v>479</v>
      </c>
      <c r="H238" s="100" t="s">
        <v>73</v>
      </c>
      <c r="I238" s="95"/>
      <c r="J238" s="100"/>
      <c r="K238" s="117"/>
      <c r="L238" s="100"/>
      <c r="M238" s="116"/>
      <c r="N238" s="116"/>
      <c r="O238" s="100"/>
      <c r="P238" s="116"/>
      <c r="Q238" s="116"/>
      <c r="R238" s="116"/>
      <c r="S238" s="116"/>
      <c r="T238" s="116"/>
      <c r="U238" s="116"/>
      <c r="V238" s="116"/>
      <c r="W238" s="116"/>
      <c r="X238" s="116"/>
    </row>
    <row r="239" s="51" customFormat="1" ht="29.55" hidden="1" customHeight="1" spans="1:24">
      <c r="A239" s="95"/>
      <c r="B239" s="96" t="s">
        <v>166</v>
      </c>
      <c r="C239" s="95" t="s">
        <v>131</v>
      </c>
      <c r="D239" s="98">
        <v>8.5</v>
      </c>
      <c r="E239" s="98"/>
      <c r="F239" s="98">
        <v>8.5</v>
      </c>
      <c r="G239" s="100" t="s">
        <v>480</v>
      </c>
      <c r="H239" s="100" t="s">
        <v>168</v>
      </c>
      <c r="I239" s="95"/>
      <c r="J239" s="100"/>
      <c r="K239" s="117"/>
      <c r="L239" s="100"/>
      <c r="M239" s="116"/>
      <c r="N239" s="116"/>
      <c r="O239" s="100"/>
      <c r="P239" s="116"/>
      <c r="Q239" s="116"/>
      <c r="R239" s="116"/>
      <c r="S239" s="116"/>
      <c r="T239" s="116"/>
      <c r="U239" s="116"/>
      <c r="V239" s="116"/>
      <c r="W239" s="116"/>
      <c r="X239" s="116"/>
    </row>
    <row r="240" s="51" customFormat="1" ht="29.55" hidden="1" customHeight="1" spans="1:24">
      <c r="A240" s="95"/>
      <c r="B240" s="96" t="s">
        <v>74</v>
      </c>
      <c r="C240" s="95" t="s">
        <v>131</v>
      </c>
      <c r="D240" s="98">
        <v>8.5</v>
      </c>
      <c r="E240" s="98"/>
      <c r="F240" s="98">
        <v>8.5</v>
      </c>
      <c r="G240" s="100" t="s">
        <v>481</v>
      </c>
      <c r="H240" s="100" t="s">
        <v>76</v>
      </c>
      <c r="I240" s="95"/>
      <c r="J240" s="100"/>
      <c r="K240" s="117"/>
      <c r="L240" s="100"/>
      <c r="M240" s="116"/>
      <c r="N240" s="116"/>
      <c r="O240" s="100"/>
      <c r="P240" s="116"/>
      <c r="Q240" s="116"/>
      <c r="R240" s="116"/>
      <c r="S240" s="116"/>
      <c r="T240" s="116"/>
      <c r="U240" s="116"/>
      <c r="V240" s="116"/>
      <c r="W240" s="116"/>
      <c r="X240" s="116"/>
    </row>
    <row r="241" s="51" customFormat="1" ht="29.55" hidden="1" customHeight="1" spans="1:24">
      <c r="A241" s="95"/>
      <c r="B241" s="96" t="s">
        <v>68</v>
      </c>
      <c r="C241" s="95" t="s">
        <v>131</v>
      </c>
      <c r="D241" s="98">
        <v>8.5</v>
      </c>
      <c r="E241" s="98"/>
      <c r="F241" s="98">
        <v>8.5</v>
      </c>
      <c r="G241" s="100" t="s">
        <v>482</v>
      </c>
      <c r="H241" s="100" t="s">
        <v>70</v>
      </c>
      <c r="I241" s="95"/>
      <c r="J241" s="100"/>
      <c r="K241" s="117"/>
      <c r="L241" s="100"/>
      <c r="M241" s="116"/>
      <c r="N241" s="116"/>
      <c r="O241" s="100"/>
      <c r="P241" s="116"/>
      <c r="Q241" s="116"/>
      <c r="R241" s="116"/>
      <c r="S241" s="116"/>
      <c r="T241" s="116"/>
      <c r="U241" s="116"/>
      <c r="V241" s="116"/>
      <c r="W241" s="116"/>
      <c r="X241" s="116"/>
    </row>
    <row r="242" s="51" customFormat="1" ht="29.55" hidden="1" customHeight="1" spans="1:24">
      <c r="A242" s="95"/>
      <c r="B242" s="96" t="s">
        <v>103</v>
      </c>
      <c r="C242" s="95" t="s">
        <v>131</v>
      </c>
      <c r="D242" s="98">
        <v>8</v>
      </c>
      <c r="E242" s="98"/>
      <c r="F242" s="98">
        <v>8</v>
      </c>
      <c r="G242" s="100" t="s">
        <v>483</v>
      </c>
      <c r="H242" s="100" t="s">
        <v>105</v>
      </c>
      <c r="I242" s="95"/>
      <c r="J242" s="100"/>
      <c r="K242" s="117"/>
      <c r="L242" s="100"/>
      <c r="M242" s="116"/>
      <c r="N242" s="116"/>
      <c r="O242" s="100"/>
      <c r="P242" s="113"/>
      <c r="Q242" s="113"/>
      <c r="R242" s="116"/>
      <c r="S242" s="116"/>
      <c r="T242" s="116"/>
      <c r="U242" s="116"/>
      <c r="V242" s="116"/>
      <c r="W242" s="116"/>
      <c r="X242" s="116"/>
    </row>
    <row r="243" ht="19.05" customHeight="1" spans="1:24">
      <c r="A243" s="89" t="s">
        <v>195</v>
      </c>
      <c r="B243" s="90" t="s">
        <v>484</v>
      </c>
      <c r="C243" s="85"/>
      <c r="D243" s="87"/>
      <c r="E243" s="87"/>
      <c r="F243" s="87"/>
      <c r="G243" s="88"/>
      <c r="H243" s="88"/>
      <c r="I243" s="85"/>
      <c r="J243" s="94"/>
      <c r="K243" s="112"/>
      <c r="L243" s="94"/>
      <c r="M243" s="113"/>
      <c r="N243" s="113"/>
      <c r="O243" s="94"/>
      <c r="P243" s="113"/>
      <c r="Q243" s="113"/>
      <c r="R243" s="113"/>
      <c r="S243" s="113"/>
      <c r="T243" s="113"/>
      <c r="U243" s="113"/>
      <c r="V243" s="113"/>
      <c r="W243" s="113"/>
      <c r="X243" s="113"/>
    </row>
    <row r="244" ht="30" hidden="1" customHeight="1" spans="1:24">
      <c r="A244" s="85">
        <v>139</v>
      </c>
      <c r="B244" s="86" t="s">
        <v>485</v>
      </c>
      <c r="C244" s="85" t="s">
        <v>486</v>
      </c>
      <c r="D244" s="87">
        <f>E244+F244</f>
        <v>3</v>
      </c>
      <c r="E244" s="87"/>
      <c r="F244" s="127">
        <v>3</v>
      </c>
      <c r="G244" s="128" t="s">
        <v>487</v>
      </c>
      <c r="H244" s="88" t="s">
        <v>82</v>
      </c>
      <c r="I244" s="85">
        <v>20</v>
      </c>
      <c r="J244" s="94"/>
      <c r="K244" s="112" t="s">
        <v>83</v>
      </c>
      <c r="L244" s="94" t="s">
        <v>112</v>
      </c>
      <c r="M244" s="113"/>
      <c r="N244" s="113"/>
      <c r="O244" s="94"/>
      <c r="P244" s="113"/>
      <c r="Q244" s="113"/>
      <c r="R244" s="113"/>
      <c r="S244" s="113"/>
      <c r="T244" s="113"/>
      <c r="U244" s="113"/>
      <c r="V244" s="113"/>
      <c r="W244" s="113"/>
      <c r="X244" s="113"/>
    </row>
    <row r="245" ht="19.05" customHeight="1" spans="1:24">
      <c r="A245" s="85">
        <v>140</v>
      </c>
      <c r="B245" s="86" t="s">
        <v>488</v>
      </c>
      <c r="C245" s="85" t="s">
        <v>486</v>
      </c>
      <c r="D245" s="87">
        <f>E245+F245</f>
        <v>2.5</v>
      </c>
      <c r="E245" s="87"/>
      <c r="F245" s="87">
        <v>2.5</v>
      </c>
      <c r="G245" s="94" t="s">
        <v>159</v>
      </c>
      <c r="H245" s="94" t="s">
        <v>73</v>
      </c>
      <c r="I245" s="85"/>
      <c r="J245" s="94"/>
      <c r="K245" s="112" t="s">
        <v>83</v>
      </c>
      <c r="L245" s="94" t="s">
        <v>112</v>
      </c>
      <c r="M245" s="113">
        <v>2017</v>
      </c>
      <c r="N245" s="113"/>
      <c r="O245" s="94"/>
      <c r="P245" s="113"/>
      <c r="Q245" s="113"/>
      <c r="R245" s="113"/>
      <c r="S245" s="113"/>
      <c r="T245" s="113"/>
      <c r="U245" s="113"/>
      <c r="V245" s="113"/>
      <c r="W245" s="113"/>
      <c r="X245" s="113"/>
    </row>
    <row r="246" ht="36" hidden="1" spans="1:24">
      <c r="A246" s="85">
        <v>141</v>
      </c>
      <c r="B246" s="86" t="s">
        <v>489</v>
      </c>
      <c r="C246" s="85" t="s">
        <v>486</v>
      </c>
      <c r="D246" s="87">
        <v>0.96</v>
      </c>
      <c r="E246" s="87"/>
      <c r="F246" s="87">
        <v>0.96</v>
      </c>
      <c r="G246" s="94" t="s">
        <v>190</v>
      </c>
      <c r="H246" s="94" t="s">
        <v>297</v>
      </c>
      <c r="I246" s="85">
        <v>24</v>
      </c>
      <c r="J246" s="94">
        <v>255</v>
      </c>
      <c r="K246" s="112" t="s">
        <v>490</v>
      </c>
      <c r="L246" s="94" t="s">
        <v>66</v>
      </c>
      <c r="M246" s="113"/>
      <c r="N246" s="113"/>
      <c r="O246" s="94"/>
      <c r="P246" s="113"/>
      <c r="Q246" s="113"/>
      <c r="R246" s="113"/>
      <c r="S246" s="113"/>
      <c r="T246" s="113"/>
      <c r="U246" s="113"/>
      <c r="V246" s="113"/>
      <c r="W246" s="113"/>
      <c r="X246" s="113"/>
    </row>
    <row r="247" ht="36" hidden="1" spans="1:24">
      <c r="A247" s="85">
        <v>142</v>
      </c>
      <c r="B247" s="86" t="s">
        <v>491</v>
      </c>
      <c r="C247" s="85" t="s">
        <v>492</v>
      </c>
      <c r="D247" s="87">
        <v>1.53</v>
      </c>
      <c r="E247" s="87"/>
      <c r="F247" s="87">
        <v>1.53</v>
      </c>
      <c r="G247" s="94" t="s">
        <v>190</v>
      </c>
      <c r="H247" s="94" t="s">
        <v>297</v>
      </c>
      <c r="I247" s="85">
        <v>23</v>
      </c>
      <c r="J247" s="94" t="s">
        <v>493</v>
      </c>
      <c r="K247" s="112" t="s">
        <v>211</v>
      </c>
      <c r="L247" s="94" t="s">
        <v>66</v>
      </c>
      <c r="M247" s="113"/>
      <c r="N247" s="113"/>
      <c r="O247" s="94"/>
      <c r="P247" s="113"/>
      <c r="Q247" s="113"/>
      <c r="R247" s="113"/>
      <c r="S247" s="113"/>
      <c r="T247" s="113"/>
      <c r="U247" s="113"/>
      <c r="V247" s="113"/>
      <c r="W247" s="113"/>
      <c r="X247" s="113"/>
    </row>
    <row r="248" ht="30" hidden="1" customHeight="1" spans="1:24">
      <c r="A248" s="85">
        <v>143</v>
      </c>
      <c r="B248" s="86" t="s">
        <v>494</v>
      </c>
      <c r="C248" s="85" t="s">
        <v>486</v>
      </c>
      <c r="D248" s="87">
        <v>2.74</v>
      </c>
      <c r="E248" s="87"/>
      <c r="F248" s="87">
        <v>2.74</v>
      </c>
      <c r="G248" s="94" t="s">
        <v>159</v>
      </c>
      <c r="H248" s="94" t="s">
        <v>111</v>
      </c>
      <c r="I248" s="85" t="s">
        <v>495</v>
      </c>
      <c r="J248" s="94" t="s">
        <v>496</v>
      </c>
      <c r="K248" s="112" t="s">
        <v>497</v>
      </c>
      <c r="L248" s="94" t="s">
        <v>66</v>
      </c>
      <c r="M248" s="113"/>
      <c r="N248" s="113"/>
      <c r="O248" s="94"/>
      <c r="P248" s="113"/>
      <c r="Q248" s="113"/>
      <c r="R248" s="113"/>
      <c r="S248" s="113"/>
      <c r="T248" s="113"/>
      <c r="U248" s="113"/>
      <c r="V248" s="113"/>
      <c r="W248" s="113"/>
      <c r="X248" s="113"/>
    </row>
    <row r="249" ht="19.5" hidden="1" customHeight="1" spans="1:24">
      <c r="A249" s="85">
        <v>144</v>
      </c>
      <c r="B249" s="103" t="s">
        <v>498</v>
      </c>
      <c r="C249" s="85" t="s">
        <v>486</v>
      </c>
      <c r="D249" s="87">
        <v>5.68</v>
      </c>
      <c r="E249" s="87"/>
      <c r="F249" s="87">
        <v>5.68</v>
      </c>
      <c r="G249" s="88" t="s">
        <v>55</v>
      </c>
      <c r="H249" s="88" t="s">
        <v>297</v>
      </c>
      <c r="I249" s="85" t="s">
        <v>499</v>
      </c>
      <c r="J249" s="94"/>
      <c r="K249" s="112" t="s">
        <v>408</v>
      </c>
      <c r="L249" s="94"/>
      <c r="M249" s="94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</row>
    <row r="250" ht="19.05" customHeight="1" spans="1:24">
      <c r="A250" s="89" t="s">
        <v>195</v>
      </c>
      <c r="B250" s="90" t="s">
        <v>500</v>
      </c>
      <c r="C250" s="85"/>
      <c r="D250" s="87"/>
      <c r="E250" s="87"/>
      <c r="F250" s="87"/>
      <c r="G250" s="94"/>
      <c r="H250" s="94"/>
      <c r="I250" s="85"/>
      <c r="J250" s="94"/>
      <c r="K250" s="94"/>
      <c r="L250" s="94"/>
      <c r="M250" s="113"/>
      <c r="N250" s="113"/>
      <c r="O250" s="94"/>
      <c r="P250" s="113"/>
      <c r="Q250" s="113"/>
      <c r="R250" s="113"/>
      <c r="S250" s="113"/>
      <c r="T250" s="113"/>
      <c r="U250" s="113"/>
      <c r="V250" s="113"/>
      <c r="W250" s="113"/>
      <c r="X250" s="113"/>
    </row>
    <row r="251" ht="19.05" customHeight="1" spans="1:24">
      <c r="A251" s="85">
        <v>145</v>
      </c>
      <c r="B251" s="86" t="s">
        <v>501</v>
      </c>
      <c r="C251" s="85" t="s">
        <v>190</v>
      </c>
      <c r="D251" s="98">
        <f>+SUM(D252:D260)</f>
        <v>48</v>
      </c>
      <c r="E251" s="87"/>
      <c r="F251" s="98">
        <f>+SUM(F252:F260)</f>
        <v>48</v>
      </c>
      <c r="G251" s="100" t="s">
        <v>502</v>
      </c>
      <c r="H251" s="94" t="s">
        <v>355</v>
      </c>
      <c r="I251" s="85"/>
      <c r="J251" s="94"/>
      <c r="K251" s="112" t="s">
        <v>176</v>
      </c>
      <c r="L251" s="94" t="s">
        <v>58</v>
      </c>
      <c r="M251" s="113"/>
      <c r="N251" s="113"/>
      <c r="O251" s="94"/>
      <c r="P251" s="116"/>
      <c r="Q251" s="116"/>
      <c r="R251" s="113"/>
      <c r="S251" s="113"/>
      <c r="T251" s="113"/>
      <c r="U251" s="113"/>
      <c r="V251" s="113"/>
      <c r="W251" s="113"/>
      <c r="X251" s="113"/>
    </row>
    <row r="252" s="51" customFormat="1" ht="20.1" hidden="1" customHeight="1" spans="1:24">
      <c r="A252" s="95"/>
      <c r="B252" s="96" t="s">
        <v>501</v>
      </c>
      <c r="C252" s="95" t="s">
        <v>190</v>
      </c>
      <c r="D252" s="98">
        <v>4</v>
      </c>
      <c r="E252" s="98"/>
      <c r="F252" s="98">
        <v>4</v>
      </c>
      <c r="G252" s="100" t="s">
        <v>503</v>
      </c>
      <c r="H252" s="137" t="s">
        <v>105</v>
      </c>
      <c r="I252" s="95"/>
      <c r="J252" s="100"/>
      <c r="K252" s="100"/>
      <c r="L252" s="100"/>
      <c r="M252" s="116"/>
      <c r="N252" s="116"/>
      <c r="O252" s="100"/>
      <c r="P252" s="116"/>
      <c r="Q252" s="116"/>
      <c r="R252" s="116"/>
      <c r="S252" s="116"/>
      <c r="T252" s="116"/>
      <c r="U252" s="116"/>
      <c r="V252" s="116"/>
      <c r="W252" s="116"/>
      <c r="X252" s="116"/>
    </row>
    <row r="253" s="51" customFormat="1" ht="20.1" hidden="1" customHeight="1" spans="1:24">
      <c r="A253" s="95"/>
      <c r="B253" s="96" t="s">
        <v>501</v>
      </c>
      <c r="C253" s="95" t="s">
        <v>190</v>
      </c>
      <c r="D253" s="98">
        <v>8</v>
      </c>
      <c r="E253" s="98"/>
      <c r="F253" s="98">
        <v>8</v>
      </c>
      <c r="G253" s="100" t="s">
        <v>159</v>
      </c>
      <c r="H253" s="137" t="s">
        <v>76</v>
      </c>
      <c r="I253" s="95"/>
      <c r="J253" s="100"/>
      <c r="K253" s="100"/>
      <c r="L253" s="100"/>
      <c r="M253" s="116"/>
      <c r="N253" s="116"/>
      <c r="O253" s="100"/>
      <c r="P253" s="116"/>
      <c r="Q253" s="116"/>
      <c r="R253" s="116"/>
      <c r="S253" s="116"/>
      <c r="T253" s="116"/>
      <c r="U253" s="116"/>
      <c r="V253" s="116"/>
      <c r="W253" s="116"/>
      <c r="X253" s="116"/>
    </row>
    <row r="254" s="51" customFormat="1" ht="20.1" hidden="1" customHeight="1" spans="1:24">
      <c r="A254" s="95"/>
      <c r="B254" s="96" t="s">
        <v>501</v>
      </c>
      <c r="C254" s="95" t="s">
        <v>190</v>
      </c>
      <c r="D254" s="98">
        <v>6</v>
      </c>
      <c r="E254" s="98"/>
      <c r="F254" s="98">
        <v>6</v>
      </c>
      <c r="G254" s="100" t="s">
        <v>504</v>
      </c>
      <c r="H254" s="137" t="s">
        <v>168</v>
      </c>
      <c r="I254" s="95"/>
      <c r="J254" s="100"/>
      <c r="K254" s="100"/>
      <c r="L254" s="100"/>
      <c r="M254" s="116"/>
      <c r="N254" s="116"/>
      <c r="O254" s="100"/>
      <c r="P254" s="116"/>
      <c r="Q254" s="116"/>
      <c r="R254" s="116"/>
      <c r="S254" s="116"/>
      <c r="T254" s="116"/>
      <c r="U254" s="116"/>
      <c r="V254" s="116"/>
      <c r="W254" s="116"/>
      <c r="X254" s="116"/>
    </row>
    <row r="255" s="51" customFormat="1" ht="20.1" hidden="1" customHeight="1" spans="1:24">
      <c r="A255" s="95"/>
      <c r="B255" s="96" t="s">
        <v>501</v>
      </c>
      <c r="C255" s="95" t="s">
        <v>190</v>
      </c>
      <c r="D255" s="98">
        <v>4</v>
      </c>
      <c r="E255" s="98"/>
      <c r="F255" s="98">
        <v>4</v>
      </c>
      <c r="G255" s="100" t="s">
        <v>505</v>
      </c>
      <c r="H255" s="137" t="s">
        <v>70</v>
      </c>
      <c r="I255" s="95"/>
      <c r="J255" s="100"/>
      <c r="K255" s="100"/>
      <c r="L255" s="100"/>
      <c r="M255" s="116"/>
      <c r="N255" s="116"/>
      <c r="O255" s="100"/>
      <c r="P255" s="116"/>
      <c r="Q255" s="116"/>
      <c r="R255" s="116"/>
      <c r="S255" s="116"/>
      <c r="T255" s="116"/>
      <c r="U255" s="116"/>
      <c r="V255" s="116"/>
      <c r="W255" s="116"/>
      <c r="X255" s="116"/>
    </row>
    <row r="256" s="51" customFormat="1" ht="19.05" customHeight="1" spans="1:24">
      <c r="A256" s="95"/>
      <c r="B256" s="96" t="s">
        <v>501</v>
      </c>
      <c r="C256" s="95" t="s">
        <v>190</v>
      </c>
      <c r="D256" s="98">
        <v>8</v>
      </c>
      <c r="E256" s="98"/>
      <c r="F256" s="98">
        <v>8</v>
      </c>
      <c r="G256" s="100" t="s">
        <v>506</v>
      </c>
      <c r="H256" s="137" t="s">
        <v>73</v>
      </c>
      <c r="I256" s="95"/>
      <c r="J256" s="100"/>
      <c r="K256" s="100"/>
      <c r="L256" s="100"/>
      <c r="M256" s="116"/>
      <c r="N256" s="116"/>
      <c r="O256" s="100"/>
      <c r="P256" s="116"/>
      <c r="Q256" s="116"/>
      <c r="R256" s="116"/>
      <c r="S256" s="116"/>
      <c r="T256" s="116"/>
      <c r="U256" s="116"/>
      <c r="V256" s="116"/>
      <c r="W256" s="116"/>
      <c r="X256" s="116"/>
    </row>
    <row r="257" s="51" customFormat="1" ht="20.1" hidden="1" customHeight="1" spans="1:24">
      <c r="A257" s="95"/>
      <c r="B257" s="96" t="s">
        <v>501</v>
      </c>
      <c r="C257" s="95" t="s">
        <v>190</v>
      </c>
      <c r="D257" s="98">
        <v>8</v>
      </c>
      <c r="E257" s="98"/>
      <c r="F257" s="98">
        <v>8</v>
      </c>
      <c r="G257" s="100" t="s">
        <v>507</v>
      </c>
      <c r="H257" s="137" t="s">
        <v>82</v>
      </c>
      <c r="I257" s="95"/>
      <c r="J257" s="100"/>
      <c r="K257" s="100"/>
      <c r="L257" s="100"/>
      <c r="M257" s="116"/>
      <c r="N257" s="116"/>
      <c r="O257" s="100"/>
      <c r="P257" s="116"/>
      <c r="Q257" s="116"/>
      <c r="R257" s="116"/>
      <c r="S257" s="116"/>
      <c r="T257" s="116"/>
      <c r="U257" s="116"/>
      <c r="V257" s="116"/>
      <c r="W257" s="116"/>
      <c r="X257" s="116"/>
    </row>
    <row r="258" s="51" customFormat="1" ht="20.1" hidden="1" customHeight="1" spans="1:24">
      <c r="A258" s="95"/>
      <c r="B258" s="96" t="s">
        <v>501</v>
      </c>
      <c r="C258" s="95" t="s">
        <v>190</v>
      </c>
      <c r="D258" s="98">
        <v>4</v>
      </c>
      <c r="E258" s="98"/>
      <c r="F258" s="98">
        <v>4</v>
      </c>
      <c r="G258" s="100" t="s">
        <v>505</v>
      </c>
      <c r="H258" s="137" t="s">
        <v>297</v>
      </c>
      <c r="I258" s="95"/>
      <c r="J258" s="100"/>
      <c r="K258" s="100"/>
      <c r="L258" s="100"/>
      <c r="M258" s="116"/>
      <c r="N258" s="116"/>
      <c r="O258" s="100"/>
      <c r="P258" s="116"/>
      <c r="Q258" s="116"/>
      <c r="R258" s="116"/>
      <c r="S258" s="116"/>
      <c r="T258" s="116"/>
      <c r="U258" s="116"/>
      <c r="V258" s="116"/>
      <c r="W258" s="116"/>
      <c r="X258" s="116"/>
    </row>
    <row r="259" s="51" customFormat="1" ht="20.1" hidden="1" customHeight="1" spans="1:24">
      <c r="A259" s="95"/>
      <c r="B259" s="96" t="s">
        <v>501</v>
      </c>
      <c r="C259" s="95" t="s">
        <v>190</v>
      </c>
      <c r="D259" s="98">
        <v>2</v>
      </c>
      <c r="E259" s="98"/>
      <c r="F259" s="98">
        <v>2</v>
      </c>
      <c r="G259" s="100" t="s">
        <v>159</v>
      </c>
      <c r="H259" s="137" t="s">
        <v>111</v>
      </c>
      <c r="I259" s="95"/>
      <c r="J259" s="100"/>
      <c r="K259" s="100"/>
      <c r="L259" s="100"/>
      <c r="M259" s="116"/>
      <c r="N259" s="116"/>
      <c r="O259" s="100"/>
      <c r="P259" s="116"/>
      <c r="Q259" s="116"/>
      <c r="R259" s="116"/>
      <c r="S259" s="116"/>
      <c r="T259" s="116"/>
      <c r="U259" s="116"/>
      <c r="V259" s="116"/>
      <c r="W259" s="116"/>
      <c r="X259" s="116"/>
    </row>
    <row r="260" s="51" customFormat="1" ht="20.1" hidden="1" customHeight="1" spans="1:24">
      <c r="A260" s="95"/>
      <c r="B260" s="96" t="s">
        <v>501</v>
      </c>
      <c r="C260" s="95" t="s">
        <v>190</v>
      </c>
      <c r="D260" s="98">
        <v>4</v>
      </c>
      <c r="E260" s="98"/>
      <c r="F260" s="98">
        <v>4</v>
      </c>
      <c r="G260" s="100" t="s">
        <v>505</v>
      </c>
      <c r="H260" s="137" t="s">
        <v>117</v>
      </c>
      <c r="I260" s="95"/>
      <c r="J260" s="100"/>
      <c r="K260" s="100"/>
      <c r="L260" s="100"/>
      <c r="M260" s="116"/>
      <c r="N260" s="116"/>
      <c r="O260" s="100"/>
      <c r="P260" s="113"/>
      <c r="Q260" s="113"/>
      <c r="R260" s="116"/>
      <c r="S260" s="116"/>
      <c r="T260" s="116"/>
      <c r="U260" s="116"/>
      <c r="V260" s="116"/>
      <c r="W260" s="116"/>
      <c r="X260" s="116"/>
    </row>
    <row r="261" ht="19.05" customHeight="1" spans="1:24">
      <c r="A261" s="85">
        <v>146</v>
      </c>
      <c r="B261" s="86" t="s">
        <v>508</v>
      </c>
      <c r="C261" s="85" t="s">
        <v>55</v>
      </c>
      <c r="D261" s="87">
        <f>+SUM(D262:D271)</f>
        <v>86</v>
      </c>
      <c r="E261" s="87"/>
      <c r="F261" s="87">
        <f>+SUM(F262:F271)</f>
        <v>86</v>
      </c>
      <c r="G261" s="100" t="s">
        <v>509</v>
      </c>
      <c r="H261" s="94" t="s">
        <v>355</v>
      </c>
      <c r="I261" s="85"/>
      <c r="J261" s="94"/>
      <c r="K261" s="112" t="s">
        <v>176</v>
      </c>
      <c r="L261" s="94" t="s">
        <v>58</v>
      </c>
      <c r="M261" s="113"/>
      <c r="N261" s="113"/>
      <c r="O261" s="94"/>
      <c r="P261" s="116"/>
      <c r="Q261" s="116"/>
      <c r="R261" s="113"/>
      <c r="S261" s="113"/>
      <c r="T261" s="113"/>
      <c r="U261" s="113"/>
      <c r="V261" s="113"/>
      <c r="W261" s="113"/>
      <c r="X261" s="113"/>
    </row>
    <row r="262" s="51" customFormat="1" ht="20.1" hidden="1" customHeight="1" spans="1:24">
      <c r="A262" s="95"/>
      <c r="B262" s="96" t="s">
        <v>508</v>
      </c>
      <c r="C262" s="95" t="s">
        <v>55</v>
      </c>
      <c r="D262" s="98">
        <v>7</v>
      </c>
      <c r="E262" s="98"/>
      <c r="F262" s="98">
        <v>7</v>
      </c>
      <c r="G262" s="100" t="s">
        <v>159</v>
      </c>
      <c r="H262" s="137" t="s">
        <v>105</v>
      </c>
      <c r="I262" s="95"/>
      <c r="J262" s="100"/>
      <c r="K262" s="100"/>
      <c r="L262" s="100"/>
      <c r="M262" s="116"/>
      <c r="N262" s="116"/>
      <c r="O262" s="100"/>
      <c r="P262" s="116"/>
      <c r="Q262" s="116"/>
      <c r="R262" s="116"/>
      <c r="S262" s="116"/>
      <c r="T262" s="116"/>
      <c r="U262" s="116"/>
      <c r="V262" s="116"/>
      <c r="W262" s="116"/>
      <c r="X262" s="116"/>
    </row>
    <row r="263" s="51" customFormat="1" ht="20.1" hidden="1" customHeight="1" spans="1:24">
      <c r="A263" s="95"/>
      <c r="B263" s="96" t="s">
        <v>508</v>
      </c>
      <c r="C263" s="95" t="s">
        <v>55</v>
      </c>
      <c r="D263" s="98">
        <v>19</v>
      </c>
      <c r="E263" s="98"/>
      <c r="F263" s="98">
        <v>19</v>
      </c>
      <c r="G263" s="100" t="s">
        <v>510</v>
      </c>
      <c r="H263" s="137" t="s">
        <v>76</v>
      </c>
      <c r="I263" s="95"/>
      <c r="J263" s="100"/>
      <c r="K263" s="100"/>
      <c r="L263" s="100"/>
      <c r="M263" s="116"/>
      <c r="N263" s="116"/>
      <c r="O263" s="100"/>
      <c r="P263" s="116"/>
      <c r="Q263" s="116"/>
      <c r="R263" s="116"/>
      <c r="S263" s="116"/>
      <c r="T263" s="116"/>
      <c r="U263" s="116"/>
      <c r="V263" s="116"/>
      <c r="W263" s="116"/>
      <c r="X263" s="116"/>
    </row>
    <row r="264" s="51" customFormat="1" ht="20.1" hidden="1" customHeight="1" spans="1:24">
      <c r="A264" s="95"/>
      <c r="B264" s="96" t="s">
        <v>508</v>
      </c>
      <c r="C264" s="95" t="s">
        <v>55</v>
      </c>
      <c r="D264" s="98">
        <v>12</v>
      </c>
      <c r="E264" s="98"/>
      <c r="F264" s="98">
        <v>12</v>
      </c>
      <c r="G264" s="100" t="s">
        <v>511</v>
      </c>
      <c r="H264" s="137" t="s">
        <v>168</v>
      </c>
      <c r="I264" s="95"/>
      <c r="J264" s="100"/>
      <c r="K264" s="100"/>
      <c r="L264" s="100"/>
      <c r="M264" s="116"/>
      <c r="N264" s="116"/>
      <c r="O264" s="100"/>
      <c r="P264" s="116"/>
      <c r="Q264" s="116"/>
      <c r="R264" s="116"/>
      <c r="S264" s="116"/>
      <c r="T264" s="116"/>
      <c r="U264" s="116"/>
      <c r="V264" s="116"/>
      <c r="W264" s="116"/>
      <c r="X264" s="116"/>
    </row>
    <row r="265" s="51" customFormat="1" ht="20.1" hidden="1" customHeight="1" spans="1:24">
      <c r="A265" s="95"/>
      <c r="B265" s="96" t="s">
        <v>508</v>
      </c>
      <c r="C265" s="95" t="s">
        <v>55</v>
      </c>
      <c r="D265" s="98">
        <v>5</v>
      </c>
      <c r="E265" s="98"/>
      <c r="F265" s="98">
        <v>5</v>
      </c>
      <c r="G265" s="100" t="s">
        <v>512</v>
      </c>
      <c r="H265" s="137" t="s">
        <v>70</v>
      </c>
      <c r="I265" s="95"/>
      <c r="J265" s="100"/>
      <c r="K265" s="100"/>
      <c r="L265" s="100"/>
      <c r="M265" s="116"/>
      <c r="N265" s="116"/>
      <c r="O265" s="100"/>
      <c r="P265" s="116"/>
      <c r="Q265" s="116"/>
      <c r="R265" s="116"/>
      <c r="S265" s="116"/>
      <c r="T265" s="116"/>
      <c r="U265" s="116"/>
      <c r="V265" s="116"/>
      <c r="W265" s="116"/>
      <c r="X265" s="116"/>
    </row>
    <row r="266" s="51" customFormat="1" ht="19.05" customHeight="1" spans="1:24">
      <c r="A266" s="95"/>
      <c r="B266" s="96" t="s">
        <v>508</v>
      </c>
      <c r="C266" s="95" t="s">
        <v>55</v>
      </c>
      <c r="D266" s="98">
        <v>13</v>
      </c>
      <c r="E266" s="98"/>
      <c r="F266" s="98">
        <v>13</v>
      </c>
      <c r="G266" s="100" t="s">
        <v>513</v>
      </c>
      <c r="H266" s="137" t="s">
        <v>73</v>
      </c>
      <c r="I266" s="95"/>
      <c r="J266" s="100"/>
      <c r="K266" s="100"/>
      <c r="L266" s="100"/>
      <c r="M266" s="116"/>
      <c r="N266" s="116"/>
      <c r="O266" s="100"/>
      <c r="P266" s="116"/>
      <c r="Q266" s="116"/>
      <c r="R266" s="116"/>
      <c r="S266" s="116"/>
      <c r="T266" s="116"/>
      <c r="U266" s="116"/>
      <c r="V266" s="116"/>
      <c r="W266" s="116"/>
      <c r="X266" s="116"/>
    </row>
    <row r="267" s="51" customFormat="1" ht="20.1" hidden="1" customHeight="1" spans="1:24">
      <c r="A267" s="95"/>
      <c r="B267" s="96" t="s">
        <v>508</v>
      </c>
      <c r="C267" s="95" t="s">
        <v>55</v>
      </c>
      <c r="D267" s="98">
        <v>4</v>
      </c>
      <c r="E267" s="98"/>
      <c r="F267" s="98">
        <v>4</v>
      </c>
      <c r="G267" s="100" t="s">
        <v>514</v>
      </c>
      <c r="H267" s="137" t="s">
        <v>56</v>
      </c>
      <c r="I267" s="95"/>
      <c r="J267" s="100"/>
      <c r="K267" s="100"/>
      <c r="L267" s="100"/>
      <c r="M267" s="116"/>
      <c r="N267" s="116"/>
      <c r="O267" s="100"/>
      <c r="P267" s="116"/>
      <c r="Q267" s="116"/>
      <c r="R267" s="116"/>
      <c r="S267" s="116"/>
      <c r="T267" s="116"/>
      <c r="U267" s="116"/>
      <c r="V267" s="116"/>
      <c r="W267" s="116"/>
      <c r="X267" s="116"/>
    </row>
    <row r="268" s="51" customFormat="1" ht="20.1" hidden="1" customHeight="1" spans="1:24">
      <c r="A268" s="95"/>
      <c r="B268" s="96" t="s">
        <v>508</v>
      </c>
      <c r="C268" s="95" t="s">
        <v>55</v>
      </c>
      <c r="D268" s="98">
        <v>16</v>
      </c>
      <c r="E268" s="98"/>
      <c r="F268" s="98">
        <v>16</v>
      </c>
      <c r="G268" s="100" t="s">
        <v>515</v>
      </c>
      <c r="H268" s="137" t="s">
        <v>82</v>
      </c>
      <c r="I268" s="95"/>
      <c r="J268" s="100"/>
      <c r="K268" s="100"/>
      <c r="L268" s="100"/>
      <c r="M268" s="116"/>
      <c r="N268" s="116"/>
      <c r="O268" s="100"/>
      <c r="P268" s="116"/>
      <c r="Q268" s="116"/>
      <c r="R268" s="116"/>
      <c r="S268" s="116"/>
      <c r="T268" s="116"/>
      <c r="U268" s="116"/>
      <c r="V268" s="116"/>
      <c r="W268" s="116"/>
      <c r="X268" s="116"/>
    </row>
    <row r="269" s="51" customFormat="1" ht="20.1" hidden="1" customHeight="1" spans="1:24">
      <c r="A269" s="95"/>
      <c r="B269" s="96" t="s">
        <v>508</v>
      </c>
      <c r="C269" s="95" t="s">
        <v>55</v>
      </c>
      <c r="D269" s="98">
        <v>4</v>
      </c>
      <c r="E269" s="98"/>
      <c r="F269" s="98">
        <v>4</v>
      </c>
      <c r="G269" s="100" t="s">
        <v>516</v>
      </c>
      <c r="H269" s="137" t="s">
        <v>297</v>
      </c>
      <c r="I269" s="95"/>
      <c r="J269" s="100"/>
      <c r="K269" s="100"/>
      <c r="L269" s="100"/>
      <c r="M269" s="116"/>
      <c r="N269" s="116"/>
      <c r="O269" s="100"/>
      <c r="P269" s="116"/>
      <c r="Q269" s="116"/>
      <c r="R269" s="116"/>
      <c r="S269" s="116"/>
      <c r="T269" s="116"/>
      <c r="U269" s="116"/>
      <c r="V269" s="116"/>
      <c r="W269" s="116"/>
      <c r="X269" s="116"/>
    </row>
    <row r="270" s="51" customFormat="1" ht="20.1" hidden="1" customHeight="1" spans="1:24">
      <c r="A270" s="95"/>
      <c r="B270" s="96" t="s">
        <v>508</v>
      </c>
      <c r="C270" s="95" t="s">
        <v>55</v>
      </c>
      <c r="D270" s="98">
        <v>4</v>
      </c>
      <c r="E270" s="98"/>
      <c r="F270" s="98">
        <v>4</v>
      </c>
      <c r="G270" s="100" t="s">
        <v>503</v>
      </c>
      <c r="H270" s="137" t="s">
        <v>111</v>
      </c>
      <c r="I270" s="95"/>
      <c r="J270" s="100"/>
      <c r="K270" s="100"/>
      <c r="L270" s="100"/>
      <c r="M270" s="116"/>
      <c r="N270" s="116"/>
      <c r="O270" s="100"/>
      <c r="P270" s="116"/>
      <c r="Q270" s="116"/>
      <c r="R270" s="116"/>
      <c r="S270" s="116"/>
      <c r="T270" s="116"/>
      <c r="U270" s="116"/>
      <c r="V270" s="116"/>
      <c r="W270" s="116"/>
      <c r="X270" s="116"/>
    </row>
    <row r="271" s="51" customFormat="1" ht="20.1" hidden="1" customHeight="1" spans="1:24">
      <c r="A271" s="95"/>
      <c r="B271" s="96" t="s">
        <v>508</v>
      </c>
      <c r="C271" s="95" t="s">
        <v>55</v>
      </c>
      <c r="D271" s="98">
        <v>2</v>
      </c>
      <c r="E271" s="98"/>
      <c r="F271" s="98">
        <v>2</v>
      </c>
      <c r="G271" s="100" t="s">
        <v>159</v>
      </c>
      <c r="H271" s="137" t="s">
        <v>117</v>
      </c>
      <c r="I271" s="95"/>
      <c r="J271" s="100"/>
      <c r="K271" s="100"/>
      <c r="L271" s="100"/>
      <c r="M271" s="116"/>
      <c r="N271" s="116"/>
      <c r="O271" s="100"/>
      <c r="P271" s="113"/>
      <c r="Q271" s="113"/>
      <c r="R271" s="116"/>
      <c r="S271" s="116"/>
      <c r="T271" s="116"/>
      <c r="U271" s="116"/>
      <c r="V271" s="116"/>
      <c r="W271" s="116"/>
      <c r="X271" s="116"/>
    </row>
    <row r="272" ht="20.1" hidden="1" customHeight="1" spans="1:24">
      <c r="A272" s="89" t="s">
        <v>195</v>
      </c>
      <c r="B272" s="90" t="s">
        <v>517</v>
      </c>
      <c r="C272" s="85"/>
      <c r="D272" s="87"/>
      <c r="E272" s="87"/>
      <c r="F272" s="87"/>
      <c r="G272" s="94"/>
      <c r="H272" s="94"/>
      <c r="I272" s="85"/>
      <c r="J272" s="94"/>
      <c r="K272" s="94"/>
      <c r="L272" s="94"/>
      <c r="M272" s="113"/>
      <c r="N272" s="113"/>
      <c r="O272" s="94"/>
      <c r="P272" s="113"/>
      <c r="Q272" s="113"/>
      <c r="R272" s="113"/>
      <c r="S272" s="113"/>
      <c r="T272" s="113"/>
      <c r="U272" s="113"/>
      <c r="V272" s="113"/>
      <c r="W272" s="113"/>
      <c r="X272" s="113"/>
    </row>
    <row r="273" ht="20.1" hidden="1" customHeight="1" spans="1:24">
      <c r="A273" s="85">
        <v>147</v>
      </c>
      <c r="B273" s="86" t="s">
        <v>517</v>
      </c>
      <c r="C273" s="85" t="s">
        <v>338</v>
      </c>
      <c r="D273" s="87">
        <f>+SUM(D274:D276)</f>
        <v>27</v>
      </c>
      <c r="E273" s="87"/>
      <c r="F273" s="87">
        <f>+SUM(F274:F276)</f>
        <v>27</v>
      </c>
      <c r="G273" s="100" t="s">
        <v>518</v>
      </c>
      <c r="H273" s="94" t="s">
        <v>519</v>
      </c>
      <c r="I273" s="85"/>
      <c r="J273" s="94"/>
      <c r="K273" s="112" t="s">
        <v>176</v>
      </c>
      <c r="L273" s="94" t="s">
        <v>58</v>
      </c>
      <c r="M273" s="113"/>
      <c r="N273" s="113"/>
      <c r="O273" s="94"/>
      <c r="P273" s="116"/>
      <c r="Q273" s="116"/>
      <c r="R273" s="113"/>
      <c r="S273" s="113"/>
      <c r="T273" s="113"/>
      <c r="U273" s="113"/>
      <c r="V273" s="113"/>
      <c r="W273" s="113"/>
      <c r="X273" s="113"/>
    </row>
    <row r="274" s="51" customFormat="1" ht="20.1" hidden="1" customHeight="1" spans="1:24">
      <c r="A274" s="95"/>
      <c r="B274" s="96" t="s">
        <v>520</v>
      </c>
      <c r="C274" s="95" t="s">
        <v>338</v>
      </c>
      <c r="D274" s="98">
        <v>20</v>
      </c>
      <c r="E274" s="98"/>
      <c r="F274" s="98">
        <v>20</v>
      </c>
      <c r="G274" s="100" t="s">
        <v>521</v>
      </c>
      <c r="H274" s="137" t="s">
        <v>297</v>
      </c>
      <c r="I274" s="95"/>
      <c r="J274" s="100"/>
      <c r="K274" s="100"/>
      <c r="L274" s="100"/>
      <c r="M274" s="116"/>
      <c r="N274" s="116"/>
      <c r="O274" s="100"/>
      <c r="P274" s="116"/>
      <c r="Q274" s="116"/>
      <c r="R274" s="116"/>
      <c r="S274" s="116"/>
      <c r="T274" s="116"/>
      <c r="U274" s="116"/>
      <c r="V274" s="116"/>
      <c r="W274" s="116"/>
      <c r="X274" s="116"/>
    </row>
    <row r="275" s="51" customFormat="1" ht="20.1" hidden="1" customHeight="1" spans="1:24">
      <c r="A275" s="95"/>
      <c r="B275" s="96" t="s">
        <v>517</v>
      </c>
      <c r="C275" s="95" t="s">
        <v>338</v>
      </c>
      <c r="D275" s="98">
        <v>5</v>
      </c>
      <c r="E275" s="98"/>
      <c r="F275" s="98">
        <v>5</v>
      </c>
      <c r="G275" s="100" t="s">
        <v>159</v>
      </c>
      <c r="H275" s="137" t="s">
        <v>117</v>
      </c>
      <c r="I275" s="95"/>
      <c r="J275" s="100"/>
      <c r="K275" s="100"/>
      <c r="L275" s="100"/>
      <c r="M275" s="116"/>
      <c r="N275" s="116"/>
      <c r="O275" s="100"/>
      <c r="P275" s="116"/>
      <c r="Q275" s="116"/>
      <c r="R275" s="116"/>
      <c r="S275" s="116"/>
      <c r="T275" s="116"/>
      <c r="U275" s="116"/>
      <c r="V275" s="116"/>
      <c r="W275" s="116"/>
      <c r="X275" s="116"/>
    </row>
    <row r="276" s="51" customFormat="1" ht="20.1" hidden="1" customHeight="1" spans="1:24">
      <c r="A276" s="95"/>
      <c r="B276" s="96" t="s">
        <v>517</v>
      </c>
      <c r="C276" s="95" t="s">
        <v>338</v>
      </c>
      <c r="D276" s="98">
        <v>2</v>
      </c>
      <c r="E276" s="98"/>
      <c r="F276" s="98">
        <v>2</v>
      </c>
      <c r="G276" s="100" t="s">
        <v>522</v>
      </c>
      <c r="H276" s="137" t="s">
        <v>82</v>
      </c>
      <c r="I276" s="95"/>
      <c r="J276" s="100"/>
      <c r="K276" s="100"/>
      <c r="L276" s="100"/>
      <c r="M276" s="116"/>
      <c r="N276" s="116"/>
      <c r="O276" s="100"/>
      <c r="P276" s="116"/>
      <c r="Q276" s="116"/>
      <c r="R276" s="116"/>
      <c r="S276" s="116"/>
      <c r="T276" s="116"/>
      <c r="U276" s="116"/>
      <c r="V276" s="116"/>
      <c r="W276" s="116"/>
      <c r="X276" s="116"/>
    </row>
    <row r="277" s="51" customFormat="1" ht="19.05" customHeight="1" spans="1:24">
      <c r="A277" s="89" t="s">
        <v>195</v>
      </c>
      <c r="B277" s="90" t="s">
        <v>484</v>
      </c>
      <c r="C277" s="95"/>
      <c r="D277" s="98"/>
      <c r="E277" s="98"/>
      <c r="F277" s="98"/>
      <c r="G277" s="100"/>
      <c r="H277" s="137"/>
      <c r="I277" s="95"/>
      <c r="J277" s="100"/>
      <c r="K277" s="100"/>
      <c r="L277" s="100"/>
      <c r="M277" s="116"/>
      <c r="N277" s="116"/>
      <c r="O277" s="100"/>
      <c r="P277" s="113"/>
      <c r="Q277" s="113"/>
      <c r="R277" s="116"/>
      <c r="S277" s="116"/>
      <c r="T277" s="116"/>
      <c r="U277" s="116"/>
      <c r="V277" s="116"/>
      <c r="W277" s="116"/>
      <c r="X277" s="116"/>
    </row>
    <row r="278" ht="25.05" customHeight="1" spans="1:24">
      <c r="A278" s="85">
        <v>148</v>
      </c>
      <c r="B278" s="86" t="s">
        <v>484</v>
      </c>
      <c r="C278" s="85" t="s">
        <v>486</v>
      </c>
      <c r="D278" s="87">
        <f>+SUM(D279:D286)</f>
        <v>40</v>
      </c>
      <c r="E278" s="87"/>
      <c r="F278" s="87">
        <f>+SUM(F279:F286)</f>
        <v>40</v>
      </c>
      <c r="G278" s="100" t="s">
        <v>523</v>
      </c>
      <c r="H278" s="94" t="s">
        <v>355</v>
      </c>
      <c r="I278" s="85"/>
      <c r="J278" s="94"/>
      <c r="K278" s="112" t="s">
        <v>176</v>
      </c>
      <c r="L278" s="94" t="s">
        <v>58</v>
      </c>
      <c r="M278" s="113"/>
      <c r="N278" s="113"/>
      <c r="O278" s="94"/>
      <c r="P278" s="116"/>
      <c r="Q278" s="116"/>
      <c r="R278" s="113"/>
      <c r="S278" s="113"/>
      <c r="T278" s="113"/>
      <c r="U278" s="113"/>
      <c r="V278" s="113"/>
      <c r="W278" s="113"/>
      <c r="X278" s="113"/>
    </row>
    <row r="279" s="51" customFormat="1" ht="20.1" hidden="1" customHeight="1" spans="1:24">
      <c r="A279" s="95"/>
      <c r="B279" s="96" t="s">
        <v>484</v>
      </c>
      <c r="C279" s="95" t="s">
        <v>486</v>
      </c>
      <c r="D279" s="98">
        <v>5</v>
      </c>
      <c r="E279" s="98"/>
      <c r="F279" s="98">
        <v>5</v>
      </c>
      <c r="G279" s="100" t="s">
        <v>159</v>
      </c>
      <c r="H279" s="137" t="s">
        <v>117</v>
      </c>
      <c r="I279" s="95"/>
      <c r="J279" s="100"/>
      <c r="K279" s="100"/>
      <c r="L279" s="100"/>
      <c r="M279" s="116"/>
      <c r="N279" s="116"/>
      <c r="O279" s="100"/>
      <c r="P279" s="116"/>
      <c r="Q279" s="116"/>
      <c r="R279" s="116"/>
      <c r="S279" s="116"/>
      <c r="T279" s="116"/>
      <c r="U279" s="116"/>
      <c r="V279" s="116"/>
      <c r="W279" s="116"/>
      <c r="X279" s="116"/>
    </row>
    <row r="280" s="51" customFormat="1" ht="19.05" customHeight="1" spans="1:24">
      <c r="A280" s="95"/>
      <c r="B280" s="96" t="s">
        <v>484</v>
      </c>
      <c r="C280" s="95" t="s">
        <v>486</v>
      </c>
      <c r="D280" s="98">
        <v>4</v>
      </c>
      <c r="E280" s="98"/>
      <c r="F280" s="98">
        <v>4</v>
      </c>
      <c r="G280" s="100" t="s">
        <v>524</v>
      </c>
      <c r="H280" s="137" t="s">
        <v>73</v>
      </c>
      <c r="I280" s="95"/>
      <c r="J280" s="100"/>
      <c r="K280" s="100"/>
      <c r="L280" s="100"/>
      <c r="M280" s="116"/>
      <c r="N280" s="116"/>
      <c r="O280" s="100"/>
      <c r="P280" s="116"/>
      <c r="Q280" s="116"/>
      <c r="R280" s="116"/>
      <c r="S280" s="116"/>
      <c r="T280" s="116"/>
      <c r="U280" s="116"/>
      <c r="V280" s="116"/>
      <c r="W280" s="116"/>
      <c r="X280" s="116"/>
    </row>
    <row r="281" s="51" customFormat="1" ht="20.1" hidden="1" customHeight="1" spans="1:24">
      <c r="A281" s="95"/>
      <c r="B281" s="96" t="s">
        <v>484</v>
      </c>
      <c r="C281" s="95" t="s">
        <v>486</v>
      </c>
      <c r="D281" s="98">
        <v>3</v>
      </c>
      <c r="E281" s="98"/>
      <c r="F281" s="98">
        <v>3</v>
      </c>
      <c r="G281" s="100" t="s">
        <v>525</v>
      </c>
      <c r="H281" s="137" t="s">
        <v>70</v>
      </c>
      <c r="I281" s="95"/>
      <c r="J281" s="100"/>
      <c r="K281" s="100"/>
      <c r="L281" s="100"/>
      <c r="M281" s="116"/>
      <c r="N281" s="116"/>
      <c r="O281" s="100"/>
      <c r="P281" s="116"/>
      <c r="Q281" s="116"/>
      <c r="R281" s="116"/>
      <c r="S281" s="116"/>
      <c r="T281" s="116"/>
      <c r="U281" s="116"/>
      <c r="V281" s="116"/>
      <c r="W281" s="116"/>
      <c r="X281" s="116"/>
    </row>
    <row r="282" s="51" customFormat="1" ht="20.1" hidden="1" customHeight="1" spans="1:24">
      <c r="A282" s="95"/>
      <c r="B282" s="96" t="s">
        <v>484</v>
      </c>
      <c r="C282" s="95" t="s">
        <v>486</v>
      </c>
      <c r="D282" s="98">
        <v>3</v>
      </c>
      <c r="E282" s="98"/>
      <c r="F282" s="98">
        <v>3</v>
      </c>
      <c r="G282" s="100" t="s">
        <v>525</v>
      </c>
      <c r="H282" s="137" t="s">
        <v>168</v>
      </c>
      <c r="I282" s="95"/>
      <c r="J282" s="100"/>
      <c r="K282" s="100"/>
      <c r="L282" s="100"/>
      <c r="M282" s="116"/>
      <c r="N282" s="116"/>
      <c r="O282" s="100"/>
      <c r="P282" s="116"/>
      <c r="Q282" s="116"/>
      <c r="R282" s="116"/>
      <c r="S282" s="116"/>
      <c r="T282" s="116"/>
      <c r="U282" s="116"/>
      <c r="V282" s="116"/>
      <c r="W282" s="116"/>
      <c r="X282" s="116"/>
    </row>
    <row r="283" s="51" customFormat="1" ht="20.1" hidden="1" customHeight="1" spans="1:24">
      <c r="A283" s="95"/>
      <c r="B283" s="96" t="s">
        <v>484</v>
      </c>
      <c r="C283" s="95" t="s">
        <v>486</v>
      </c>
      <c r="D283" s="98">
        <v>5</v>
      </c>
      <c r="E283" s="98"/>
      <c r="F283" s="98">
        <v>5</v>
      </c>
      <c r="G283" s="100" t="s">
        <v>159</v>
      </c>
      <c r="H283" s="137" t="s">
        <v>111</v>
      </c>
      <c r="I283" s="95"/>
      <c r="J283" s="100"/>
      <c r="K283" s="100"/>
      <c r="L283" s="100"/>
      <c r="M283" s="116"/>
      <c r="N283" s="116"/>
      <c r="O283" s="100"/>
      <c r="P283" s="116"/>
      <c r="Q283" s="116"/>
      <c r="R283" s="116"/>
      <c r="S283" s="116"/>
      <c r="T283" s="116"/>
      <c r="U283" s="116"/>
      <c r="V283" s="116"/>
      <c r="W283" s="116"/>
      <c r="X283" s="116"/>
    </row>
    <row r="284" s="51" customFormat="1" ht="28.95" hidden="1" customHeight="1" spans="1:24">
      <c r="A284" s="95"/>
      <c r="B284" s="96" t="s">
        <v>484</v>
      </c>
      <c r="C284" s="95" t="s">
        <v>486</v>
      </c>
      <c r="D284" s="98">
        <v>4</v>
      </c>
      <c r="E284" s="98"/>
      <c r="F284" s="98">
        <v>4</v>
      </c>
      <c r="G284" s="100" t="s">
        <v>526</v>
      </c>
      <c r="H284" s="137" t="s">
        <v>105</v>
      </c>
      <c r="I284" s="95"/>
      <c r="J284" s="100"/>
      <c r="K284" s="100"/>
      <c r="L284" s="100"/>
      <c r="M284" s="116"/>
      <c r="N284" s="116"/>
      <c r="O284" s="100"/>
      <c r="P284" s="116"/>
      <c r="Q284" s="116"/>
      <c r="R284" s="116"/>
      <c r="S284" s="116"/>
      <c r="T284" s="116"/>
      <c r="U284" s="116"/>
      <c r="V284" s="116"/>
      <c r="W284" s="116"/>
      <c r="X284" s="116"/>
    </row>
    <row r="285" s="51" customFormat="1" ht="20.1" hidden="1" customHeight="1" spans="1:24">
      <c r="A285" s="95"/>
      <c r="B285" s="96" t="s">
        <v>484</v>
      </c>
      <c r="C285" s="95" t="s">
        <v>486</v>
      </c>
      <c r="D285" s="98">
        <v>10</v>
      </c>
      <c r="E285" s="98"/>
      <c r="F285" s="98">
        <v>10</v>
      </c>
      <c r="G285" s="100" t="s">
        <v>527</v>
      </c>
      <c r="H285" s="137" t="s">
        <v>82</v>
      </c>
      <c r="I285" s="95"/>
      <c r="J285" s="100"/>
      <c r="K285" s="100"/>
      <c r="L285" s="100"/>
      <c r="M285" s="116"/>
      <c r="N285" s="116"/>
      <c r="O285" s="100"/>
      <c r="P285" s="116"/>
      <c r="Q285" s="116"/>
      <c r="R285" s="116"/>
      <c r="S285" s="116"/>
      <c r="T285" s="116"/>
      <c r="U285" s="116"/>
      <c r="V285" s="116"/>
      <c r="W285" s="116"/>
      <c r="X285" s="116"/>
    </row>
    <row r="286" s="51" customFormat="1" ht="20.1" hidden="1" customHeight="1" spans="1:24">
      <c r="A286" s="95"/>
      <c r="B286" s="96" t="s">
        <v>484</v>
      </c>
      <c r="C286" s="95" t="s">
        <v>486</v>
      </c>
      <c r="D286" s="98">
        <v>6</v>
      </c>
      <c r="E286" s="98"/>
      <c r="F286" s="98">
        <v>6</v>
      </c>
      <c r="G286" s="100" t="s">
        <v>528</v>
      </c>
      <c r="H286" s="137" t="s">
        <v>297</v>
      </c>
      <c r="I286" s="95"/>
      <c r="J286" s="100"/>
      <c r="K286" s="100"/>
      <c r="L286" s="100"/>
      <c r="M286" s="116"/>
      <c r="N286" s="116"/>
      <c r="O286" s="100"/>
      <c r="P286" s="113"/>
      <c r="Q286" s="113"/>
      <c r="R286" s="116"/>
      <c r="S286" s="116"/>
      <c r="T286" s="116"/>
      <c r="U286" s="116"/>
      <c r="V286" s="116"/>
      <c r="W286" s="116"/>
      <c r="X286" s="116"/>
    </row>
    <row r="287" ht="18.9" customHeight="1" spans="1:24">
      <c r="A287" s="89" t="s">
        <v>529</v>
      </c>
      <c r="B287" s="90" t="s">
        <v>530</v>
      </c>
      <c r="C287" s="85"/>
      <c r="D287" s="101"/>
      <c r="E287" s="101"/>
      <c r="F287" s="101"/>
      <c r="G287" s="91"/>
      <c r="H287" s="92"/>
      <c r="I287" s="92"/>
      <c r="J287" s="91"/>
      <c r="K287" s="92"/>
      <c r="L287" s="91"/>
      <c r="M287" s="113"/>
      <c r="N287" s="113"/>
      <c r="O287" s="94"/>
      <c r="P287" s="113"/>
      <c r="Q287" s="113"/>
      <c r="R287" s="113"/>
      <c r="S287" s="113"/>
      <c r="T287" s="113"/>
      <c r="U287" s="113"/>
      <c r="V287" s="113"/>
      <c r="W287" s="113"/>
      <c r="X287" s="113"/>
    </row>
    <row r="288" ht="25.05" customHeight="1" spans="1:24">
      <c r="A288" s="85">
        <v>149</v>
      </c>
      <c r="B288" s="103" t="s">
        <v>531</v>
      </c>
      <c r="C288" s="85" t="s">
        <v>131</v>
      </c>
      <c r="D288" s="87">
        <f t="shared" ref="D288:D295" si="7">E288+F288</f>
        <v>2.1</v>
      </c>
      <c r="E288" s="87"/>
      <c r="F288" s="87">
        <v>2.1</v>
      </c>
      <c r="G288" s="94" t="s">
        <v>532</v>
      </c>
      <c r="H288" s="94" t="s">
        <v>73</v>
      </c>
      <c r="I288" s="94"/>
      <c r="J288" s="94"/>
      <c r="K288" s="112" t="s">
        <v>83</v>
      </c>
      <c r="L288" s="94" t="s">
        <v>112</v>
      </c>
      <c r="M288" s="113"/>
      <c r="N288" s="113"/>
      <c r="O288" s="94"/>
      <c r="P288" s="113"/>
      <c r="Q288" s="113"/>
      <c r="R288" s="113"/>
      <c r="S288" s="113"/>
      <c r="T288" s="113"/>
      <c r="U288" s="113"/>
      <c r="V288" s="113"/>
      <c r="W288" s="113"/>
      <c r="X288" s="113"/>
    </row>
    <row r="289" ht="30" hidden="1" customHeight="1" spans="1:24">
      <c r="A289" s="85">
        <v>150</v>
      </c>
      <c r="B289" s="103" t="s">
        <v>533</v>
      </c>
      <c r="C289" s="85" t="s">
        <v>131</v>
      </c>
      <c r="D289" s="124">
        <f t="shared" si="7"/>
        <v>0.03</v>
      </c>
      <c r="E289" s="124"/>
      <c r="F289" s="124">
        <v>0.03</v>
      </c>
      <c r="G289" s="94" t="s">
        <v>190</v>
      </c>
      <c r="H289" s="94" t="s">
        <v>105</v>
      </c>
      <c r="I289" s="94"/>
      <c r="J289" s="94"/>
      <c r="K289" s="112" t="s">
        <v>83</v>
      </c>
      <c r="L289" s="94" t="s">
        <v>112</v>
      </c>
      <c r="M289" s="113"/>
      <c r="N289" s="113"/>
      <c r="O289" s="94"/>
      <c r="P289" s="113"/>
      <c r="Q289" s="113"/>
      <c r="R289" s="113"/>
      <c r="S289" s="113"/>
      <c r="T289" s="113"/>
      <c r="U289" s="113"/>
      <c r="V289" s="113"/>
      <c r="W289" s="113"/>
      <c r="X289" s="113"/>
    </row>
    <row r="290" ht="30" hidden="1" customHeight="1" spans="1:24">
      <c r="A290" s="85">
        <v>151</v>
      </c>
      <c r="B290" s="103" t="s">
        <v>533</v>
      </c>
      <c r="C290" s="85" t="s">
        <v>131</v>
      </c>
      <c r="D290" s="124">
        <f t="shared" si="7"/>
        <v>0.02</v>
      </c>
      <c r="E290" s="124"/>
      <c r="F290" s="124">
        <v>0.02</v>
      </c>
      <c r="G290" s="94" t="s">
        <v>190</v>
      </c>
      <c r="H290" s="94" t="s">
        <v>105</v>
      </c>
      <c r="I290" s="94"/>
      <c r="J290" s="94"/>
      <c r="K290" s="112" t="s">
        <v>83</v>
      </c>
      <c r="L290" s="94" t="s">
        <v>112</v>
      </c>
      <c r="M290" s="113"/>
      <c r="N290" s="113"/>
      <c r="O290" s="94"/>
      <c r="P290" s="113"/>
      <c r="Q290" s="113"/>
      <c r="R290" s="113"/>
      <c r="S290" s="113"/>
      <c r="T290" s="113"/>
      <c r="U290" s="113"/>
      <c r="V290" s="113"/>
      <c r="W290" s="113"/>
      <c r="X290" s="113"/>
    </row>
    <row r="291" ht="30" hidden="1" customHeight="1" spans="1:24">
      <c r="A291" s="85">
        <v>152</v>
      </c>
      <c r="B291" s="103" t="s">
        <v>534</v>
      </c>
      <c r="C291" s="85" t="s">
        <v>131</v>
      </c>
      <c r="D291" s="124">
        <f t="shared" si="7"/>
        <v>0.01</v>
      </c>
      <c r="E291" s="124"/>
      <c r="F291" s="124">
        <v>0.01</v>
      </c>
      <c r="G291" s="94" t="s">
        <v>190</v>
      </c>
      <c r="H291" s="88" t="s">
        <v>56</v>
      </c>
      <c r="I291" s="94"/>
      <c r="J291" s="94"/>
      <c r="K291" s="112" t="s">
        <v>83</v>
      </c>
      <c r="L291" s="94" t="s">
        <v>112</v>
      </c>
      <c r="M291" s="113"/>
      <c r="N291" s="113"/>
      <c r="O291" s="94"/>
      <c r="P291" s="113"/>
      <c r="Q291" s="113"/>
      <c r="R291" s="113"/>
      <c r="S291" s="113"/>
      <c r="T291" s="113"/>
      <c r="U291" s="113"/>
      <c r="V291" s="113"/>
      <c r="W291" s="113"/>
      <c r="X291" s="113"/>
    </row>
    <row r="292" ht="30" hidden="1" customHeight="1" spans="1:24">
      <c r="A292" s="85">
        <v>153</v>
      </c>
      <c r="B292" s="103" t="s">
        <v>535</v>
      </c>
      <c r="C292" s="85" t="s">
        <v>89</v>
      </c>
      <c r="D292" s="124">
        <f t="shared" si="7"/>
        <v>0.52</v>
      </c>
      <c r="E292" s="124"/>
      <c r="F292" s="124">
        <v>0.52</v>
      </c>
      <c r="G292" s="94" t="s">
        <v>190</v>
      </c>
      <c r="H292" s="94" t="s">
        <v>79</v>
      </c>
      <c r="I292" s="94"/>
      <c r="J292" s="94"/>
      <c r="K292" s="112" t="s">
        <v>83</v>
      </c>
      <c r="L292" s="94" t="s">
        <v>112</v>
      </c>
      <c r="M292" s="113"/>
      <c r="N292" s="113"/>
      <c r="O292" s="94"/>
      <c r="P292" s="113"/>
      <c r="Q292" s="113"/>
      <c r="R292" s="113"/>
      <c r="S292" s="113"/>
      <c r="T292" s="113"/>
      <c r="U292" s="113"/>
      <c r="V292" s="113"/>
      <c r="W292" s="113"/>
      <c r="X292" s="113"/>
    </row>
    <row r="293" ht="30" hidden="1" customHeight="1" spans="1:24">
      <c r="A293" s="85">
        <v>154</v>
      </c>
      <c r="B293" s="103" t="s">
        <v>536</v>
      </c>
      <c r="C293" s="85" t="s">
        <v>89</v>
      </c>
      <c r="D293" s="124">
        <f t="shared" si="7"/>
        <v>0.04</v>
      </c>
      <c r="E293" s="124"/>
      <c r="F293" s="124">
        <v>0.04</v>
      </c>
      <c r="G293" s="94" t="s">
        <v>270</v>
      </c>
      <c r="H293" s="88" t="s">
        <v>111</v>
      </c>
      <c r="I293" s="94"/>
      <c r="J293" s="94"/>
      <c r="K293" s="112" t="s">
        <v>83</v>
      </c>
      <c r="L293" s="94" t="s">
        <v>112</v>
      </c>
      <c r="M293" s="113"/>
      <c r="N293" s="113"/>
      <c r="O293" s="94"/>
      <c r="P293" s="113"/>
      <c r="Q293" s="113"/>
      <c r="R293" s="113"/>
      <c r="S293" s="113"/>
      <c r="T293" s="113"/>
      <c r="U293" s="113"/>
      <c r="V293" s="113"/>
      <c r="W293" s="113"/>
      <c r="X293" s="113"/>
    </row>
    <row r="294" ht="30" hidden="1" customHeight="1" spans="1:24">
      <c r="A294" s="85">
        <v>155</v>
      </c>
      <c r="B294" s="86" t="s">
        <v>537</v>
      </c>
      <c r="C294" s="85" t="s">
        <v>131</v>
      </c>
      <c r="D294" s="87">
        <f t="shared" si="7"/>
        <v>0.09</v>
      </c>
      <c r="E294" s="87"/>
      <c r="F294" s="87">
        <v>0.09</v>
      </c>
      <c r="G294" s="88" t="s">
        <v>538</v>
      </c>
      <c r="H294" s="88" t="s">
        <v>56</v>
      </c>
      <c r="I294" s="85" t="s">
        <v>539</v>
      </c>
      <c r="J294" s="94" t="s">
        <v>540</v>
      </c>
      <c r="K294" s="112" t="s">
        <v>83</v>
      </c>
      <c r="L294" s="94" t="s">
        <v>112</v>
      </c>
      <c r="M294" s="113"/>
      <c r="N294" s="113"/>
      <c r="O294" s="94"/>
      <c r="P294" s="113"/>
      <c r="Q294" s="113"/>
      <c r="R294" s="113"/>
      <c r="S294" s="113"/>
      <c r="T294" s="113"/>
      <c r="U294" s="113"/>
      <c r="V294" s="113"/>
      <c r="W294" s="113"/>
      <c r="X294" s="113"/>
    </row>
    <row r="295" ht="30" hidden="1" customHeight="1" spans="1:24">
      <c r="A295" s="85">
        <v>156</v>
      </c>
      <c r="B295" s="103" t="s">
        <v>541</v>
      </c>
      <c r="C295" s="85" t="s">
        <v>131</v>
      </c>
      <c r="D295" s="87">
        <f t="shared" si="7"/>
        <v>0.2</v>
      </c>
      <c r="E295" s="124"/>
      <c r="F295" s="87">
        <v>0.2</v>
      </c>
      <c r="G295" s="94" t="s">
        <v>159</v>
      </c>
      <c r="H295" s="88" t="s">
        <v>56</v>
      </c>
      <c r="I295" s="94"/>
      <c r="J295" s="114"/>
      <c r="K295" s="112" t="s">
        <v>83</v>
      </c>
      <c r="L295" s="94" t="s">
        <v>112</v>
      </c>
      <c r="M295" s="113"/>
      <c r="N295" s="113"/>
      <c r="O295" s="94"/>
      <c r="P295" s="113"/>
      <c r="Q295" s="113"/>
      <c r="R295" s="113"/>
      <c r="S295" s="113"/>
      <c r="T295" s="113"/>
      <c r="U295" s="113"/>
      <c r="V295" s="113"/>
      <c r="W295" s="113"/>
      <c r="X295" s="113"/>
    </row>
    <row r="296" ht="30" hidden="1" customHeight="1" spans="1:24">
      <c r="A296" s="85">
        <v>157</v>
      </c>
      <c r="B296" s="103" t="s">
        <v>542</v>
      </c>
      <c r="C296" s="85" t="s">
        <v>131</v>
      </c>
      <c r="D296" s="87">
        <v>0.58</v>
      </c>
      <c r="E296" s="124"/>
      <c r="F296" s="87">
        <v>0.58</v>
      </c>
      <c r="G296" s="94" t="s">
        <v>159</v>
      </c>
      <c r="H296" s="88" t="s">
        <v>70</v>
      </c>
      <c r="I296" s="94">
        <v>28</v>
      </c>
      <c r="J296" s="94" t="s">
        <v>543</v>
      </c>
      <c r="K296" s="112" t="s">
        <v>211</v>
      </c>
      <c r="L296" s="94" t="s">
        <v>66</v>
      </c>
      <c r="M296" s="113"/>
      <c r="N296" s="113"/>
      <c r="O296" s="94"/>
      <c r="P296" s="113"/>
      <c r="Q296" s="113"/>
      <c r="R296" s="113"/>
      <c r="S296" s="113"/>
      <c r="T296" s="113"/>
      <c r="U296" s="113"/>
      <c r="V296" s="113"/>
      <c r="W296" s="113"/>
      <c r="X296" s="113"/>
    </row>
    <row r="297" ht="30" hidden="1" customHeight="1" spans="1:24">
      <c r="A297" s="85">
        <v>158</v>
      </c>
      <c r="B297" s="103" t="s">
        <v>544</v>
      </c>
      <c r="C297" s="85" t="s">
        <v>131</v>
      </c>
      <c r="D297" s="139">
        <v>0.0036</v>
      </c>
      <c r="E297" s="124"/>
      <c r="F297" s="139">
        <v>0.0036</v>
      </c>
      <c r="G297" s="94" t="s">
        <v>261</v>
      </c>
      <c r="H297" s="88" t="s">
        <v>56</v>
      </c>
      <c r="I297" s="94"/>
      <c r="J297" s="94"/>
      <c r="K297" s="112" t="s">
        <v>545</v>
      </c>
      <c r="L297" s="94" t="s">
        <v>66</v>
      </c>
      <c r="M297" s="113"/>
      <c r="N297" s="113"/>
      <c r="O297" s="94"/>
      <c r="P297" s="113"/>
      <c r="Q297" s="113"/>
      <c r="R297" s="113"/>
      <c r="S297" s="113"/>
      <c r="T297" s="113"/>
      <c r="U297" s="113"/>
      <c r="V297" s="113"/>
      <c r="W297" s="113"/>
      <c r="X297" s="113"/>
    </row>
    <row r="298" ht="18.9" hidden="1" customHeight="1" spans="1:24">
      <c r="A298" s="85">
        <v>159</v>
      </c>
      <c r="B298" s="103" t="s">
        <v>546</v>
      </c>
      <c r="C298" s="85" t="s">
        <v>131</v>
      </c>
      <c r="D298" s="87">
        <v>0.01</v>
      </c>
      <c r="E298" s="124"/>
      <c r="F298" s="87">
        <v>0.01</v>
      </c>
      <c r="G298" s="94" t="s">
        <v>270</v>
      </c>
      <c r="H298" s="88" t="s">
        <v>56</v>
      </c>
      <c r="I298" s="94">
        <v>26</v>
      </c>
      <c r="J298" s="94">
        <v>176</v>
      </c>
      <c r="K298" s="112" t="s">
        <v>211</v>
      </c>
      <c r="L298" s="94" t="s">
        <v>66</v>
      </c>
      <c r="M298" s="113"/>
      <c r="N298" s="113"/>
      <c r="O298" s="94"/>
      <c r="P298" s="113"/>
      <c r="Q298" s="113"/>
      <c r="R298" s="113"/>
      <c r="S298" s="113"/>
      <c r="T298" s="113"/>
      <c r="U298" s="113"/>
      <c r="V298" s="113"/>
      <c r="W298" s="113"/>
      <c r="X298" s="113"/>
    </row>
    <row r="299" ht="18.9" hidden="1" customHeight="1" spans="1:24">
      <c r="A299" s="85">
        <v>160</v>
      </c>
      <c r="B299" s="103" t="s">
        <v>547</v>
      </c>
      <c r="C299" s="85" t="s">
        <v>89</v>
      </c>
      <c r="D299" s="87">
        <v>0.02</v>
      </c>
      <c r="E299" s="124"/>
      <c r="F299" s="87">
        <v>0.02</v>
      </c>
      <c r="G299" s="94" t="s">
        <v>55</v>
      </c>
      <c r="H299" s="88" t="s">
        <v>297</v>
      </c>
      <c r="I299" s="94">
        <v>33</v>
      </c>
      <c r="J299" s="94" t="s">
        <v>548</v>
      </c>
      <c r="K299" s="112" t="s">
        <v>211</v>
      </c>
      <c r="L299" s="94" t="s">
        <v>66</v>
      </c>
      <c r="M299" s="113"/>
      <c r="N299" s="113"/>
      <c r="O299" s="94"/>
      <c r="P299" s="113"/>
      <c r="Q299" s="113"/>
      <c r="R299" s="113"/>
      <c r="S299" s="113"/>
      <c r="T299" s="113"/>
      <c r="U299" s="113"/>
      <c r="V299" s="113"/>
      <c r="W299" s="113"/>
      <c r="X299" s="113"/>
    </row>
    <row r="300" ht="18.9" hidden="1" customHeight="1" spans="1:24">
      <c r="A300" s="85">
        <v>161</v>
      </c>
      <c r="B300" s="86" t="s">
        <v>549</v>
      </c>
      <c r="C300" s="85" t="s">
        <v>131</v>
      </c>
      <c r="D300" s="87">
        <v>0.019</v>
      </c>
      <c r="E300" s="87"/>
      <c r="F300" s="87">
        <v>0.019</v>
      </c>
      <c r="G300" s="104" t="s">
        <v>550</v>
      </c>
      <c r="H300" s="104" t="s">
        <v>56</v>
      </c>
      <c r="I300" s="94"/>
      <c r="J300" s="94"/>
      <c r="K300" s="112" t="s">
        <v>176</v>
      </c>
      <c r="L300" s="94" t="s">
        <v>58</v>
      </c>
      <c r="M300" s="113"/>
      <c r="N300" s="113"/>
      <c r="O300" s="94"/>
      <c r="P300" s="113"/>
      <c r="Q300" s="113"/>
      <c r="R300" s="113"/>
      <c r="S300" s="113"/>
      <c r="T300" s="113"/>
      <c r="U300" s="113"/>
      <c r="V300" s="113"/>
      <c r="W300" s="113"/>
      <c r="X300" s="113"/>
    </row>
    <row r="301" ht="30" hidden="1" customHeight="1" spans="1:24">
      <c r="A301" s="85">
        <v>162</v>
      </c>
      <c r="B301" s="86" t="s">
        <v>551</v>
      </c>
      <c r="C301" s="85" t="s">
        <v>131</v>
      </c>
      <c r="D301" s="87">
        <v>0.58496</v>
      </c>
      <c r="E301" s="87"/>
      <c r="F301" s="87">
        <v>0.58496</v>
      </c>
      <c r="G301" s="104" t="s">
        <v>203</v>
      </c>
      <c r="H301" s="104" t="s">
        <v>70</v>
      </c>
      <c r="I301" s="94">
        <v>28</v>
      </c>
      <c r="J301" s="94" t="s">
        <v>552</v>
      </c>
      <c r="K301" s="112" t="s">
        <v>176</v>
      </c>
      <c r="L301" s="94"/>
      <c r="M301" s="113"/>
      <c r="N301" s="113"/>
      <c r="O301" s="94"/>
      <c r="P301" s="113"/>
      <c r="Q301" s="113"/>
      <c r="R301" s="113"/>
      <c r="S301" s="113"/>
      <c r="T301" s="113"/>
      <c r="U301" s="113"/>
      <c r="V301" s="113"/>
      <c r="W301" s="113"/>
      <c r="X301" s="113"/>
    </row>
    <row r="302" ht="19.05" customHeight="1" spans="1:24">
      <c r="A302" s="140">
        <v>163</v>
      </c>
      <c r="B302" s="141" t="s">
        <v>553</v>
      </c>
      <c r="C302" s="140" t="s">
        <v>131</v>
      </c>
      <c r="D302" s="87">
        <v>0.04</v>
      </c>
      <c r="E302" s="87"/>
      <c r="F302" s="142">
        <v>0.04</v>
      </c>
      <c r="G302" s="162" t="s">
        <v>87</v>
      </c>
      <c r="H302" s="162" t="s">
        <v>73</v>
      </c>
      <c r="I302" s="143">
        <v>19</v>
      </c>
      <c r="J302" s="143" t="s">
        <v>554</v>
      </c>
      <c r="K302" s="112" t="s">
        <v>176</v>
      </c>
      <c r="L302" s="94"/>
      <c r="M302" s="113"/>
      <c r="N302" s="113"/>
      <c r="O302" s="94"/>
      <c r="P302" s="113"/>
      <c r="Q302" s="146"/>
      <c r="R302" s="146"/>
      <c r="S302" s="146"/>
      <c r="T302" s="146"/>
      <c r="U302" s="146"/>
      <c r="V302" s="146"/>
      <c r="W302" s="146"/>
      <c r="X302" s="146"/>
    </row>
    <row r="303" ht="18.45" hidden="1" customHeight="1" spans="1:24">
      <c r="A303" s="157">
        <v>164</v>
      </c>
      <c r="B303" s="158" t="s">
        <v>555</v>
      </c>
      <c r="C303" s="157" t="s">
        <v>89</v>
      </c>
      <c r="D303" s="87">
        <v>0.1</v>
      </c>
      <c r="E303" s="87"/>
      <c r="F303" s="159">
        <v>0.1</v>
      </c>
      <c r="G303" s="163" t="s">
        <v>265</v>
      </c>
      <c r="H303" s="163" t="s">
        <v>297</v>
      </c>
      <c r="I303" s="160">
        <v>37</v>
      </c>
      <c r="J303" s="160">
        <v>15</v>
      </c>
      <c r="K303" s="112" t="s">
        <v>176</v>
      </c>
      <c r="L303" s="94"/>
      <c r="M303" s="113"/>
      <c r="N303" s="113"/>
      <c r="O303" s="94"/>
      <c r="P303" s="113"/>
      <c r="Q303" s="161"/>
      <c r="R303" s="161"/>
      <c r="S303" s="161"/>
      <c r="T303" s="161"/>
      <c r="U303" s="161"/>
      <c r="V303" s="161"/>
      <c r="W303" s="161"/>
      <c r="X303" s="161"/>
    </row>
    <row r="304" ht="18.45" hidden="1" customHeight="1" spans="1:24">
      <c r="A304" s="85">
        <v>165</v>
      </c>
      <c r="B304" s="86" t="s">
        <v>556</v>
      </c>
      <c r="C304" s="85" t="s">
        <v>89</v>
      </c>
      <c r="D304" s="87">
        <v>0.012</v>
      </c>
      <c r="E304" s="87"/>
      <c r="F304" s="87">
        <v>0.012</v>
      </c>
      <c r="G304" s="104" t="s">
        <v>203</v>
      </c>
      <c r="H304" s="104" t="s">
        <v>111</v>
      </c>
      <c r="I304" s="94">
        <v>23</v>
      </c>
      <c r="J304" s="94">
        <v>78</v>
      </c>
      <c r="K304" s="112" t="s">
        <v>176</v>
      </c>
      <c r="L304" s="94"/>
      <c r="M304" s="113"/>
      <c r="N304" s="113"/>
      <c r="O304" s="94"/>
      <c r="P304" s="113"/>
      <c r="Q304" s="113"/>
      <c r="R304" s="113"/>
      <c r="S304" s="113"/>
      <c r="T304" s="113"/>
      <c r="U304" s="113"/>
      <c r="V304" s="113"/>
      <c r="W304" s="113"/>
      <c r="X304" s="113"/>
    </row>
    <row r="305" ht="19.05" hidden="1" customHeight="1" spans="1:24">
      <c r="A305" s="89" t="s">
        <v>557</v>
      </c>
      <c r="B305" s="90" t="s">
        <v>558</v>
      </c>
      <c r="C305" s="85"/>
      <c r="D305" s="87"/>
      <c r="E305" s="87"/>
      <c r="F305" s="87"/>
      <c r="G305" s="94"/>
      <c r="H305" s="94"/>
      <c r="I305" s="85"/>
      <c r="J305" s="94"/>
      <c r="K305" s="112"/>
      <c r="L305" s="94"/>
      <c r="M305" s="113"/>
      <c r="N305" s="113"/>
      <c r="O305" s="94"/>
      <c r="P305" s="113"/>
      <c r="Q305" s="113"/>
      <c r="R305" s="113"/>
      <c r="S305" s="113"/>
      <c r="T305" s="113"/>
      <c r="U305" s="113"/>
      <c r="V305" s="113"/>
      <c r="W305" s="113"/>
      <c r="X305" s="113"/>
    </row>
    <row r="306" ht="18.45" hidden="1" customHeight="1" spans="1:24">
      <c r="A306" s="85">
        <v>166</v>
      </c>
      <c r="B306" s="86" t="s">
        <v>559</v>
      </c>
      <c r="C306" s="85" t="s">
        <v>265</v>
      </c>
      <c r="D306" s="87">
        <v>0.0997</v>
      </c>
      <c r="E306" s="87"/>
      <c r="F306" s="87">
        <v>0.0997</v>
      </c>
      <c r="G306" s="94" t="s">
        <v>265</v>
      </c>
      <c r="H306" s="94" t="s">
        <v>82</v>
      </c>
      <c r="I306" s="85">
        <v>53</v>
      </c>
      <c r="J306" s="94" t="s">
        <v>560</v>
      </c>
      <c r="K306" s="112" t="s">
        <v>211</v>
      </c>
      <c r="L306" s="94" t="s">
        <v>66</v>
      </c>
      <c r="M306" s="113"/>
      <c r="N306" s="113"/>
      <c r="O306" s="94"/>
      <c r="P306" s="113"/>
      <c r="Q306" s="113"/>
      <c r="R306" s="113"/>
      <c r="S306" s="113"/>
      <c r="T306" s="113"/>
      <c r="U306" s="113"/>
      <c r="V306" s="113"/>
      <c r="W306" s="113"/>
      <c r="X306" s="113"/>
    </row>
    <row r="307" ht="18.45" hidden="1" customHeight="1" spans="1:24">
      <c r="A307" s="85">
        <v>167</v>
      </c>
      <c r="B307" s="86" t="s">
        <v>561</v>
      </c>
      <c r="C307" s="85" t="s">
        <v>265</v>
      </c>
      <c r="D307" s="87">
        <v>0.361</v>
      </c>
      <c r="E307" s="87"/>
      <c r="F307" s="87">
        <v>0.361</v>
      </c>
      <c r="G307" s="94" t="s">
        <v>265</v>
      </c>
      <c r="H307" s="94" t="s">
        <v>82</v>
      </c>
      <c r="I307" s="85">
        <v>14</v>
      </c>
      <c r="J307" s="94">
        <v>30</v>
      </c>
      <c r="K307" s="112" t="s">
        <v>211</v>
      </c>
      <c r="L307" s="94" t="s">
        <v>66</v>
      </c>
      <c r="M307" s="113"/>
      <c r="N307" s="113"/>
      <c r="O307" s="94"/>
      <c r="P307" s="113"/>
      <c r="Q307" s="113"/>
      <c r="R307" s="113"/>
      <c r="S307" s="113"/>
      <c r="T307" s="113"/>
      <c r="U307" s="113"/>
      <c r="V307" s="113"/>
      <c r="W307" s="113"/>
      <c r="X307" s="113"/>
    </row>
    <row r="308" ht="18.45" hidden="1" customHeight="1" spans="1:24">
      <c r="A308" s="85">
        <v>168</v>
      </c>
      <c r="B308" s="86" t="s">
        <v>562</v>
      </c>
      <c r="C308" s="85" t="s">
        <v>265</v>
      </c>
      <c r="D308" s="87">
        <v>0.0339</v>
      </c>
      <c r="E308" s="87"/>
      <c r="F308" s="87">
        <v>0.0339</v>
      </c>
      <c r="G308" s="94" t="s">
        <v>265</v>
      </c>
      <c r="H308" s="94" t="s">
        <v>82</v>
      </c>
      <c r="I308" s="85">
        <v>39</v>
      </c>
      <c r="J308" s="94" t="s">
        <v>563</v>
      </c>
      <c r="K308" s="112" t="s">
        <v>211</v>
      </c>
      <c r="L308" s="94" t="s">
        <v>66</v>
      </c>
      <c r="M308" s="113"/>
      <c r="N308" s="113"/>
      <c r="O308" s="94"/>
      <c r="P308" s="113"/>
      <c r="Q308" s="113"/>
      <c r="R308" s="113"/>
      <c r="S308" s="113"/>
      <c r="T308" s="113"/>
      <c r="U308" s="113"/>
      <c r="V308" s="113"/>
      <c r="W308" s="113"/>
      <c r="X308" s="113"/>
    </row>
    <row r="309" ht="18.45" hidden="1" customHeight="1" spans="1:24">
      <c r="A309" s="85">
        <v>169</v>
      </c>
      <c r="B309" s="86" t="s">
        <v>564</v>
      </c>
      <c r="C309" s="85" t="s">
        <v>265</v>
      </c>
      <c r="D309" s="87">
        <v>0.1</v>
      </c>
      <c r="E309" s="87"/>
      <c r="F309" s="87">
        <v>0.1</v>
      </c>
      <c r="G309" s="94" t="s">
        <v>265</v>
      </c>
      <c r="H309" s="94" t="s">
        <v>82</v>
      </c>
      <c r="I309" s="85">
        <v>23</v>
      </c>
      <c r="J309" s="94" t="s">
        <v>565</v>
      </c>
      <c r="K309" s="112" t="s">
        <v>211</v>
      </c>
      <c r="L309" s="94" t="s">
        <v>66</v>
      </c>
      <c r="M309" s="113"/>
      <c r="N309" s="113"/>
      <c r="O309" s="94"/>
      <c r="P309" s="113"/>
      <c r="Q309" s="113"/>
      <c r="R309" s="113"/>
      <c r="S309" s="113"/>
      <c r="T309" s="113"/>
      <c r="U309" s="113"/>
      <c r="V309" s="113"/>
      <c r="W309" s="113"/>
      <c r="X309" s="113"/>
    </row>
    <row r="310" ht="18.45" hidden="1" customHeight="1" spans="1:24">
      <c r="A310" s="85">
        <v>170</v>
      </c>
      <c r="B310" s="86" t="s">
        <v>566</v>
      </c>
      <c r="C310" s="85" t="s">
        <v>265</v>
      </c>
      <c r="D310" s="87">
        <v>0.0899</v>
      </c>
      <c r="E310" s="87"/>
      <c r="F310" s="87">
        <v>0.0899</v>
      </c>
      <c r="G310" s="94" t="s">
        <v>265</v>
      </c>
      <c r="H310" s="94" t="s">
        <v>82</v>
      </c>
      <c r="I310" s="85">
        <v>74</v>
      </c>
      <c r="J310" s="94">
        <v>198</v>
      </c>
      <c r="K310" s="112" t="s">
        <v>211</v>
      </c>
      <c r="L310" s="94" t="s">
        <v>66</v>
      </c>
      <c r="M310" s="113"/>
      <c r="N310" s="113"/>
      <c r="O310" s="94"/>
      <c r="P310" s="113"/>
      <c r="Q310" s="113"/>
      <c r="R310" s="113"/>
      <c r="S310" s="113"/>
      <c r="T310" s="113"/>
      <c r="U310" s="113"/>
      <c r="V310" s="113"/>
      <c r="W310" s="113"/>
      <c r="X310" s="113"/>
    </row>
    <row r="311" ht="18.45" hidden="1" customHeight="1" spans="1:24">
      <c r="A311" s="85">
        <v>171</v>
      </c>
      <c r="B311" s="86" t="s">
        <v>567</v>
      </c>
      <c r="C311" s="85" t="s">
        <v>265</v>
      </c>
      <c r="D311" s="87">
        <v>0.05</v>
      </c>
      <c r="E311" s="87"/>
      <c r="F311" s="87">
        <v>0.05</v>
      </c>
      <c r="G311" s="94" t="s">
        <v>265</v>
      </c>
      <c r="H311" s="94" t="s">
        <v>82</v>
      </c>
      <c r="I311" s="85">
        <v>66</v>
      </c>
      <c r="J311" s="94" t="s">
        <v>568</v>
      </c>
      <c r="K311" s="112" t="s">
        <v>211</v>
      </c>
      <c r="L311" s="94" t="s">
        <v>66</v>
      </c>
      <c r="M311" s="113"/>
      <c r="N311" s="113"/>
      <c r="O311" s="94"/>
      <c r="P311" s="113"/>
      <c r="Q311" s="113"/>
      <c r="R311" s="113"/>
      <c r="S311" s="113"/>
      <c r="T311" s="113"/>
      <c r="U311" s="113"/>
      <c r="V311" s="113"/>
      <c r="W311" s="113"/>
      <c r="X311" s="113"/>
    </row>
    <row r="312" ht="18.45" hidden="1" customHeight="1" spans="1:24">
      <c r="A312" s="85">
        <v>172</v>
      </c>
      <c r="B312" s="86" t="s">
        <v>569</v>
      </c>
      <c r="C312" s="85" t="s">
        <v>265</v>
      </c>
      <c r="D312" s="87">
        <v>0.6418</v>
      </c>
      <c r="E312" s="87"/>
      <c r="F312" s="87">
        <v>0.6418</v>
      </c>
      <c r="G312" s="94" t="s">
        <v>265</v>
      </c>
      <c r="H312" s="94" t="s">
        <v>82</v>
      </c>
      <c r="I312" s="85">
        <v>53</v>
      </c>
      <c r="J312" s="94" t="s">
        <v>570</v>
      </c>
      <c r="K312" s="112" t="s">
        <v>211</v>
      </c>
      <c r="L312" s="94" t="s">
        <v>66</v>
      </c>
      <c r="M312" s="113"/>
      <c r="N312" s="113"/>
      <c r="O312" s="94"/>
      <c r="P312" s="113"/>
      <c r="Q312" s="113"/>
      <c r="R312" s="113"/>
      <c r="S312" s="113"/>
      <c r="T312" s="113"/>
      <c r="U312" s="113"/>
      <c r="V312" s="113"/>
      <c r="W312" s="113"/>
      <c r="X312" s="113"/>
    </row>
    <row r="313" ht="18.45" hidden="1" customHeight="1" spans="1:24">
      <c r="A313" s="85">
        <v>173</v>
      </c>
      <c r="B313" s="86" t="s">
        <v>571</v>
      </c>
      <c r="C313" s="85" t="s">
        <v>250</v>
      </c>
      <c r="D313" s="87">
        <v>0.03</v>
      </c>
      <c r="E313" s="87"/>
      <c r="F313" s="87">
        <v>0.03</v>
      </c>
      <c r="G313" s="85" t="s">
        <v>250</v>
      </c>
      <c r="H313" s="94" t="s">
        <v>76</v>
      </c>
      <c r="I313" s="85">
        <v>36</v>
      </c>
      <c r="J313" s="94">
        <v>1285</v>
      </c>
      <c r="K313" s="112" t="s">
        <v>211</v>
      </c>
      <c r="L313" s="94" t="s">
        <v>66</v>
      </c>
      <c r="M313" s="113"/>
      <c r="N313" s="113"/>
      <c r="O313" s="94"/>
      <c r="P313" s="113"/>
      <c r="Q313" s="113"/>
      <c r="R313" s="113"/>
      <c r="S313" s="113"/>
      <c r="T313" s="113"/>
      <c r="U313" s="113"/>
      <c r="V313" s="113"/>
      <c r="W313" s="113"/>
      <c r="X313" s="113"/>
    </row>
    <row r="314" ht="30" hidden="1" customHeight="1" spans="1:24">
      <c r="A314" s="85">
        <v>174</v>
      </c>
      <c r="B314" s="86" t="s">
        <v>572</v>
      </c>
      <c r="C314" s="85" t="s">
        <v>250</v>
      </c>
      <c r="D314" s="87">
        <v>3.41</v>
      </c>
      <c r="E314" s="87"/>
      <c r="F314" s="87">
        <v>3.41</v>
      </c>
      <c r="G314" s="85" t="s">
        <v>250</v>
      </c>
      <c r="H314" s="94" t="s">
        <v>76</v>
      </c>
      <c r="I314" s="85">
        <v>34</v>
      </c>
      <c r="J314" s="94" t="s">
        <v>573</v>
      </c>
      <c r="K314" s="112" t="s">
        <v>574</v>
      </c>
      <c r="L314" s="94" t="s">
        <v>66</v>
      </c>
      <c r="M314" s="113"/>
      <c r="N314" s="113"/>
      <c r="O314" s="94"/>
      <c r="P314" s="113"/>
      <c r="Q314" s="113"/>
      <c r="R314" s="113"/>
      <c r="S314" s="113"/>
      <c r="T314" s="113"/>
      <c r="U314" s="113"/>
      <c r="V314" s="113"/>
      <c r="W314" s="113"/>
      <c r="X314" s="113"/>
    </row>
    <row r="315" ht="30" hidden="1" customHeight="1" spans="1:24">
      <c r="A315" s="85">
        <v>175</v>
      </c>
      <c r="B315" s="86" t="s">
        <v>575</v>
      </c>
      <c r="C315" s="85" t="s">
        <v>250</v>
      </c>
      <c r="D315" s="87">
        <v>6.61</v>
      </c>
      <c r="E315" s="87"/>
      <c r="F315" s="87">
        <v>6.61</v>
      </c>
      <c r="G315" s="85" t="s">
        <v>250</v>
      </c>
      <c r="H315" s="94" t="s">
        <v>297</v>
      </c>
      <c r="I315" s="85">
        <v>19</v>
      </c>
      <c r="J315" s="94">
        <v>523</v>
      </c>
      <c r="K315" s="112" t="s">
        <v>576</v>
      </c>
      <c r="L315" s="94" t="s">
        <v>66</v>
      </c>
      <c r="M315" s="113"/>
      <c r="N315" s="113"/>
      <c r="O315" s="94"/>
      <c r="P315" s="113"/>
      <c r="Q315" s="113"/>
      <c r="R315" s="113"/>
      <c r="S315" s="113"/>
      <c r="T315" s="113"/>
      <c r="U315" s="113"/>
      <c r="V315" s="113"/>
      <c r="W315" s="113"/>
      <c r="X315" s="113"/>
    </row>
    <row r="316" ht="30" hidden="1" customHeight="1" spans="1:24">
      <c r="A316" s="85">
        <v>176</v>
      </c>
      <c r="B316" s="86" t="s">
        <v>577</v>
      </c>
      <c r="C316" s="85" t="s">
        <v>250</v>
      </c>
      <c r="D316" s="87">
        <v>4.5</v>
      </c>
      <c r="E316" s="87"/>
      <c r="F316" s="87">
        <v>4.5</v>
      </c>
      <c r="G316" s="85" t="s">
        <v>250</v>
      </c>
      <c r="H316" s="94" t="s">
        <v>297</v>
      </c>
      <c r="I316" s="85" t="s">
        <v>578</v>
      </c>
      <c r="J316" s="94"/>
      <c r="K316" s="112" t="s">
        <v>579</v>
      </c>
      <c r="L316" s="94" t="s">
        <v>66</v>
      </c>
      <c r="M316" s="113"/>
      <c r="N316" s="113"/>
      <c r="O316" s="94"/>
      <c r="P316" s="113"/>
      <c r="Q316" s="113"/>
      <c r="R316" s="113"/>
      <c r="S316" s="113"/>
      <c r="T316" s="113"/>
      <c r="U316" s="113"/>
      <c r="V316" s="113"/>
      <c r="W316" s="113"/>
      <c r="X316" s="113"/>
    </row>
    <row r="317" ht="30" hidden="1" customHeight="1" spans="1:24">
      <c r="A317" s="85">
        <v>177</v>
      </c>
      <c r="B317" s="86" t="s">
        <v>580</v>
      </c>
      <c r="C317" s="85" t="s">
        <v>581</v>
      </c>
      <c r="D317" s="87">
        <v>0.198</v>
      </c>
      <c r="E317" s="87"/>
      <c r="F317" s="87">
        <v>0.198</v>
      </c>
      <c r="G317" s="94" t="s">
        <v>581</v>
      </c>
      <c r="H317" s="94" t="s">
        <v>297</v>
      </c>
      <c r="I317" s="85">
        <v>7</v>
      </c>
      <c r="J317" s="94">
        <v>274</v>
      </c>
      <c r="K317" s="112" t="s">
        <v>582</v>
      </c>
      <c r="L317" s="94" t="s">
        <v>66</v>
      </c>
      <c r="M317" s="113"/>
      <c r="N317" s="113"/>
      <c r="O317" s="94"/>
      <c r="P317" s="113"/>
      <c r="Q317" s="113"/>
      <c r="R317" s="113"/>
      <c r="S317" s="113"/>
      <c r="T317" s="113"/>
      <c r="U317" s="113"/>
      <c r="V317" s="113"/>
      <c r="W317" s="113"/>
      <c r="X317" s="113"/>
    </row>
    <row r="318" ht="30" hidden="1" customHeight="1" spans="1:24">
      <c r="A318" s="85">
        <v>178</v>
      </c>
      <c r="B318" s="86" t="s">
        <v>583</v>
      </c>
      <c r="C318" s="85" t="s">
        <v>584</v>
      </c>
      <c r="D318" s="87">
        <v>0.15</v>
      </c>
      <c r="E318" s="87"/>
      <c r="F318" s="87">
        <v>0.15</v>
      </c>
      <c r="G318" s="94" t="s">
        <v>584</v>
      </c>
      <c r="H318" s="94" t="s">
        <v>111</v>
      </c>
      <c r="I318" s="85" t="s">
        <v>585</v>
      </c>
      <c r="J318" s="94" t="s">
        <v>586</v>
      </c>
      <c r="K318" s="112" t="s">
        <v>587</v>
      </c>
      <c r="L318" s="94" t="s">
        <v>66</v>
      </c>
      <c r="M318" s="113"/>
      <c r="N318" s="113"/>
      <c r="O318" s="94"/>
      <c r="P318" s="113"/>
      <c r="Q318" s="113"/>
      <c r="R318" s="113"/>
      <c r="S318" s="113"/>
      <c r="T318" s="113"/>
      <c r="U318" s="113"/>
      <c r="V318" s="113"/>
      <c r="W318" s="113"/>
      <c r="X318" s="113"/>
    </row>
    <row r="319" ht="39.9" hidden="1" customHeight="1" spans="1:24">
      <c r="A319" s="140">
        <v>179</v>
      </c>
      <c r="B319" s="141" t="s">
        <v>588</v>
      </c>
      <c r="C319" s="140" t="s">
        <v>584</v>
      </c>
      <c r="D319" s="142">
        <v>0.31</v>
      </c>
      <c r="E319" s="142"/>
      <c r="F319" s="142">
        <v>0.31</v>
      </c>
      <c r="G319" s="143" t="s">
        <v>584</v>
      </c>
      <c r="H319" s="143" t="s">
        <v>117</v>
      </c>
      <c r="I319" s="140">
        <v>23</v>
      </c>
      <c r="J319" s="143" t="s">
        <v>589</v>
      </c>
      <c r="K319" s="145" t="s">
        <v>590</v>
      </c>
      <c r="L319" s="143" t="s">
        <v>66</v>
      </c>
      <c r="M319" s="146"/>
      <c r="N319" s="146"/>
      <c r="O319" s="143"/>
      <c r="P319" s="146"/>
      <c r="Q319" s="146"/>
      <c r="R319" s="146"/>
      <c r="S319" s="146"/>
      <c r="T319" s="146"/>
      <c r="U319" s="146"/>
      <c r="V319" s="146"/>
      <c r="W319" s="146"/>
      <c r="X319" s="146"/>
    </row>
    <row r="320" s="51" customFormat="1" ht="33.75" customHeight="1" spans="1:15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7"/>
      <c r="M320" s="147"/>
      <c r="O320" s="147"/>
    </row>
    <row r="321" spans="16:17">
      <c r="P321" s="53"/>
      <c r="Q321" s="53"/>
    </row>
    <row r="322" s="53" customFormat="1" spans="1:9">
      <c r="A322" s="54"/>
      <c r="B322" s="55"/>
      <c r="C322" s="54"/>
      <c r="D322" s="56"/>
      <c r="E322" s="56"/>
      <c r="F322" s="56"/>
      <c r="I322" s="54"/>
    </row>
    <row r="323" s="53" customFormat="1" spans="1:9">
      <c r="A323" s="54"/>
      <c r="B323" s="55"/>
      <c r="C323" s="54"/>
      <c r="D323" s="56"/>
      <c r="E323" s="56"/>
      <c r="F323" s="148"/>
      <c r="I323" s="54"/>
    </row>
    <row r="324" s="53" customFormat="1" spans="1:9">
      <c r="A324" s="54"/>
      <c r="B324" s="55"/>
      <c r="C324" s="54"/>
      <c r="D324" s="56"/>
      <c r="E324" s="56"/>
      <c r="F324" s="56"/>
      <c r="I324" s="54"/>
    </row>
    <row r="325" s="53" customFormat="1" spans="1:9">
      <c r="A325" s="54"/>
      <c r="B325" s="55"/>
      <c r="C325" s="54"/>
      <c r="D325" s="54"/>
      <c r="E325" s="56"/>
      <c r="F325" s="56"/>
      <c r="I325" s="54"/>
    </row>
    <row r="326" s="53" customFormat="1" spans="1:9">
      <c r="A326" s="54"/>
      <c r="B326" s="55"/>
      <c r="C326" s="54"/>
      <c r="D326" s="149"/>
      <c r="E326" s="56"/>
      <c r="F326" s="56"/>
      <c r="G326" s="56"/>
      <c r="I326" s="150"/>
    </row>
    <row r="327" s="53" customFormat="1" spans="1:9">
      <c r="A327" s="54"/>
      <c r="B327" s="55"/>
      <c r="C327" s="54"/>
      <c r="D327" s="54"/>
      <c r="E327" s="56"/>
      <c r="F327" s="150"/>
      <c r="I327" s="150"/>
    </row>
    <row r="328" s="53" customFormat="1" spans="1:9">
      <c r="A328" s="54"/>
      <c r="B328" s="55"/>
      <c r="C328" s="54"/>
      <c r="D328" s="54"/>
      <c r="E328" s="56"/>
      <c r="F328" s="150"/>
      <c r="I328" s="54"/>
    </row>
    <row r="329" s="53" customFormat="1" spans="1:9">
      <c r="A329" s="54"/>
      <c r="B329" s="55"/>
      <c r="C329" s="54"/>
      <c r="D329" s="54"/>
      <c r="E329" s="56"/>
      <c r="F329" s="151"/>
      <c r="I329" s="54"/>
    </row>
    <row r="330" s="53" customFormat="1" hidden="1" spans="1:9">
      <c r="A330" s="54"/>
      <c r="B330" s="55"/>
      <c r="C330" s="54"/>
      <c r="D330" s="56"/>
      <c r="E330" s="56"/>
      <c r="F330" s="56"/>
      <c r="I330" s="54"/>
    </row>
    <row r="331" s="53" customFormat="1" hidden="1" spans="1:9">
      <c r="A331" s="54"/>
      <c r="B331" s="55"/>
      <c r="C331" s="54"/>
      <c r="D331" s="54"/>
      <c r="E331" s="56"/>
      <c r="F331" s="150"/>
      <c r="I331" s="54"/>
    </row>
    <row r="332" s="53" customFormat="1" hidden="1" spans="1:9">
      <c r="A332" s="54"/>
      <c r="B332" s="55"/>
      <c r="C332" s="54"/>
      <c r="D332" s="54"/>
      <c r="E332" s="56"/>
      <c r="F332" s="56"/>
      <c r="I332" s="54"/>
    </row>
    <row r="333" s="53" customFormat="1" hidden="1" spans="1:9">
      <c r="A333" s="54"/>
      <c r="B333" s="55"/>
      <c r="C333" s="54"/>
      <c r="D333" s="149"/>
      <c r="E333" s="56"/>
      <c r="F333" s="151"/>
      <c r="I333" s="54"/>
    </row>
    <row r="334" s="53" customFormat="1" hidden="1" spans="1:9">
      <c r="A334" s="54"/>
      <c r="B334" s="55"/>
      <c r="C334" s="54"/>
      <c r="D334" s="56"/>
      <c r="E334" s="56"/>
      <c r="F334" s="56"/>
      <c r="I334" s="54"/>
    </row>
    <row r="335" s="53" customFormat="1" hidden="1" spans="1:9">
      <c r="A335" s="54"/>
      <c r="B335" s="55"/>
      <c r="C335" s="54"/>
      <c r="D335" s="56"/>
      <c r="E335" s="56"/>
      <c r="F335" s="56"/>
      <c r="I335" s="54"/>
    </row>
    <row r="336" s="53" customFormat="1" hidden="1" spans="1:9">
      <c r="A336" s="54"/>
      <c r="B336" s="55"/>
      <c r="C336" s="54"/>
      <c r="D336" s="56"/>
      <c r="E336" s="56"/>
      <c r="F336" s="56"/>
      <c r="I336" s="54"/>
    </row>
    <row r="337" s="53" customFormat="1" hidden="1" spans="1:9">
      <c r="A337" s="54"/>
      <c r="B337" s="55"/>
      <c r="C337" s="54"/>
      <c r="D337" s="54"/>
      <c r="E337" s="56"/>
      <c r="F337" s="150"/>
      <c r="I337" s="54"/>
    </row>
    <row r="338" s="53" customFormat="1" hidden="1" spans="1:9">
      <c r="A338" s="54"/>
      <c r="B338" s="55"/>
      <c r="C338" s="54"/>
      <c r="D338" s="54"/>
      <c r="E338" s="56"/>
      <c r="F338" s="56"/>
      <c r="I338" s="54"/>
    </row>
    <row r="339" s="53" customFormat="1" hidden="1" spans="1:9">
      <c r="A339" s="54"/>
      <c r="B339" s="55"/>
      <c r="C339" s="54"/>
      <c r="D339" s="56"/>
      <c r="E339" s="56"/>
      <c r="F339" s="56"/>
      <c r="I339" s="54"/>
    </row>
    <row r="340" s="53" customFormat="1" hidden="1" spans="1:9">
      <c r="A340" s="54"/>
      <c r="B340" s="55"/>
      <c r="C340" s="54"/>
      <c r="D340" s="56"/>
      <c r="E340" s="56"/>
      <c r="F340" s="56"/>
      <c r="I340" s="54"/>
    </row>
    <row r="341" s="53" customFormat="1" hidden="1" spans="1:17">
      <c r="A341" s="54"/>
      <c r="B341" s="55"/>
      <c r="C341" s="54"/>
      <c r="D341" s="56"/>
      <c r="E341" s="56"/>
      <c r="F341" s="56"/>
      <c r="I341" s="54"/>
      <c r="P341" s="55"/>
      <c r="Q341" s="55"/>
    </row>
    <row r="342" hidden="1"/>
    <row r="343" hidden="1"/>
    <row r="344" hidden="1"/>
    <row r="345" hidden="1"/>
    <row r="346" hidden="1"/>
    <row r="347" hidden="1" spans="6:6">
      <c r="F347" s="151"/>
    </row>
    <row r="348" hidden="1"/>
    <row r="349" hidden="1"/>
    <row r="352" hidden="1" spans="6:7">
      <c r="F352" s="151"/>
      <c r="G352" s="56"/>
    </row>
    <row r="355" hidden="1"/>
    <row r="356" hidden="1" spans="7:8">
      <c r="G356" s="53" t="s">
        <v>591</v>
      </c>
      <c r="H356" s="53">
        <v>6</v>
      </c>
    </row>
    <row r="357" hidden="1" spans="7:8">
      <c r="G357" s="53" t="s">
        <v>32</v>
      </c>
      <c r="H357" s="53">
        <v>5</v>
      </c>
    </row>
    <row r="358" hidden="1" spans="7:8">
      <c r="G358" s="53" t="s">
        <v>66</v>
      </c>
      <c r="H358" s="53">
        <v>153</v>
      </c>
    </row>
    <row r="359" hidden="1" spans="7:8">
      <c r="G359" s="53" t="s">
        <v>592</v>
      </c>
      <c r="H359" s="53">
        <v>25</v>
      </c>
    </row>
    <row r="360" hidden="1"/>
    <row r="361" hidden="1" spans="7:8">
      <c r="G361" s="53" t="s">
        <v>593</v>
      </c>
      <c r="H361" s="53">
        <f>+H358+H359</f>
        <v>178</v>
      </c>
    </row>
    <row r="362" hidden="1"/>
    <row r="363" hidden="1"/>
    <row r="364" hidden="1"/>
  </sheetData>
  <autoFilter ref="A13:X319">
    <filterColumn colId="7">
      <filters blank="1">
        <filter val="Các xã, phường"/>
        <filter val="Các phường"/>
        <filter val="P. Lộc Hưng"/>
        <filter val="Phường Gia Lộc; Phường Lộc Hưng, Phường An Tịnh"/>
        <filter val="(6)"/>
        <filter val="Phước Chỉ, P. An Hòa, P. Gia Bình, P. Gia Lộc,  P. Lộc Hưng, Hưng Thuận, Đôn Thuận"/>
        <filter val="P. Lộc Hưng, _x000a_Đôn Thuận"/>
      </filters>
    </filterColumn>
    <extLst/>
  </autoFilter>
  <mergeCells count="27">
    <mergeCell ref="A1:B1"/>
    <mergeCell ref="A3:X3"/>
    <mergeCell ref="B6:P6"/>
    <mergeCell ref="B7:P7"/>
    <mergeCell ref="B8:P8"/>
    <mergeCell ref="B9:P9"/>
    <mergeCell ref="B10:P10"/>
    <mergeCell ref="B11:P11"/>
    <mergeCell ref="F13:G13"/>
    <mergeCell ref="I13:J13"/>
    <mergeCell ref="Q13:X13"/>
    <mergeCell ref="T14:X14"/>
    <mergeCell ref="A320:K320"/>
    <mergeCell ref="A13:A15"/>
    <mergeCell ref="B13:B15"/>
    <mergeCell ref="C13:C14"/>
    <mergeCell ref="D13:D14"/>
    <mergeCell ref="E13:E14"/>
    <mergeCell ref="H13:H15"/>
    <mergeCell ref="I14:I15"/>
    <mergeCell ref="J14:J15"/>
    <mergeCell ref="K13:K14"/>
    <mergeCell ref="L13:L14"/>
    <mergeCell ref="M13:M14"/>
    <mergeCell ref="Q14:Q15"/>
    <mergeCell ref="R14:R15"/>
    <mergeCell ref="S14:S15"/>
  </mergeCells>
  <printOptions horizontalCentered="1"/>
  <pageMargins left="0.3" right="0.3" top="0.7" bottom="0.3" header="0.3" footer="0.3"/>
  <pageSetup paperSize="9" scale="6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FF00"/>
  </sheetPr>
  <dimension ref="A1:X364"/>
  <sheetViews>
    <sheetView workbookViewId="0">
      <pane xSplit="2" ySplit="14" topLeftCell="C146" activePane="bottomRight" state="frozen"/>
      <selection/>
      <selection pane="topRight"/>
      <selection pane="bottomLeft"/>
      <selection pane="bottomRight" activeCell="F237" sqref="F230 F237"/>
    </sheetView>
  </sheetViews>
  <sheetFormatPr defaultColWidth="9" defaultRowHeight="12"/>
  <cols>
    <col min="1" max="1" width="6" style="54" customWidth="1"/>
    <col min="2" max="2" width="57.4444444444444" style="55" customWidth="1"/>
    <col min="3" max="3" width="5.88888888888889" style="54" customWidth="1"/>
    <col min="4" max="4" width="7.55555555555556" style="56" hidden="1" customWidth="1"/>
    <col min="5" max="5" width="7.44444444444444" style="56" hidden="1" customWidth="1"/>
    <col min="6" max="6" width="8.88888888888889" style="56" customWidth="1"/>
    <col min="7" max="7" width="28.3333333333333" style="53" customWidth="1"/>
    <col min="8" max="8" width="20.5555555555556" style="53" customWidth="1"/>
    <col min="9" max="9" width="8.44444444444444" style="54" customWidth="1"/>
    <col min="10" max="10" width="17.5555555555556" style="53" customWidth="1"/>
    <col min="11" max="11" width="37.6666666666667" style="53" hidden="1" customWidth="1"/>
    <col min="12" max="12" width="11.5555555555556" style="53" hidden="1" customWidth="1"/>
    <col min="13" max="13" width="13.4444444444444" style="53" hidden="1" customWidth="1"/>
    <col min="14" max="14" width="9.11111111111111" style="55" hidden="1" customWidth="1"/>
    <col min="15" max="15" width="9.11111111111111" style="53" hidden="1" customWidth="1"/>
    <col min="16" max="16" width="9" style="55" hidden="1" customWidth="1"/>
    <col min="17" max="18" width="8.88888888888889" style="55"/>
    <col min="19" max="19" width="11.7777777777778" style="55" customWidth="1"/>
    <col min="20" max="20" width="8.88888888888889" style="55"/>
    <col min="21" max="21" width="7.66666666666667" style="55" customWidth="1"/>
    <col min="22" max="22" width="7" style="55" customWidth="1"/>
    <col min="23" max="23" width="8.88888888888889" style="55"/>
    <col min="24" max="24" width="16.7777777777778" style="55" customWidth="1"/>
    <col min="25" max="16384" width="8.88888888888889" style="55"/>
  </cols>
  <sheetData>
    <row r="1" ht="13.2" spans="1:13">
      <c r="A1" s="57" t="s">
        <v>0</v>
      </c>
      <c r="B1" s="57"/>
      <c r="C1" s="57"/>
      <c r="D1" s="58"/>
      <c r="E1" s="59"/>
      <c r="F1" s="59"/>
      <c r="G1" s="60"/>
      <c r="H1" s="60"/>
      <c r="I1" s="59"/>
      <c r="J1" s="60"/>
      <c r="K1" s="60"/>
      <c r="L1" s="60"/>
      <c r="M1" s="60"/>
    </row>
    <row r="2" spans="1:13">
      <c r="A2" s="61"/>
      <c r="B2" s="62"/>
      <c r="C2" s="62"/>
      <c r="D2" s="58"/>
      <c r="E2" s="58"/>
      <c r="F2" s="58"/>
      <c r="G2" s="60"/>
      <c r="H2" s="60"/>
      <c r="I2" s="59"/>
      <c r="J2" s="60"/>
      <c r="K2" s="60"/>
      <c r="L2" s="60"/>
      <c r="M2" s="60"/>
    </row>
    <row r="3" ht="18.75" customHeight="1" spans="1:24">
      <c r="A3" s="63" t="s">
        <v>599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ht="4.2" customHeight="1" spans="1:13">
      <c r="A4" s="61"/>
      <c r="B4" s="64"/>
      <c r="C4" s="64"/>
      <c r="D4" s="64"/>
      <c r="E4" s="64"/>
      <c r="F4" s="64"/>
      <c r="G4" s="64"/>
      <c r="H4" s="61"/>
      <c r="I4" s="61"/>
      <c r="J4" s="64"/>
      <c r="K4" s="105"/>
      <c r="L4" s="106"/>
      <c r="M4" s="61"/>
    </row>
    <row r="5" ht="14.25" customHeight="1" spans="1:13">
      <c r="A5" s="65" t="s">
        <v>2</v>
      </c>
      <c r="B5" s="64"/>
      <c r="C5" s="64"/>
      <c r="D5" s="64"/>
      <c r="E5" s="64"/>
      <c r="F5" s="64"/>
      <c r="G5" s="64"/>
      <c r="H5" s="61"/>
      <c r="I5" s="61"/>
      <c r="J5" s="64"/>
      <c r="K5" s="105"/>
      <c r="L5" s="106"/>
      <c r="M5" s="61"/>
    </row>
    <row r="6" ht="14.25" customHeight="1" spans="1:16">
      <c r="A6" s="61"/>
      <c r="B6" s="66" t="s">
        <v>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ht="14.25" customHeight="1" spans="1:16">
      <c r="A7" s="61"/>
      <c r="B7" s="67" t="s">
        <v>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ht="14.25" customHeight="1" spans="1:16">
      <c r="A8" s="61"/>
      <c r="B8" s="68" t="s">
        <v>5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ht="14.25" customHeight="1" spans="1:16">
      <c r="A9" s="61"/>
      <c r="B9" s="69" t="s">
        <v>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ht="14.25" customHeight="1" spans="1:16">
      <c r="A10" s="61"/>
      <c r="B10" s="70" t="s">
        <v>7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ht="14.25" customHeight="1" spans="1:16">
      <c r="A11" s="61"/>
      <c r="B11" s="71" t="s">
        <v>8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ht="4.2" customHeight="1" spans="1:13">
      <c r="A12" s="61"/>
      <c r="B12" s="64"/>
      <c r="C12" s="64"/>
      <c r="D12" s="64"/>
      <c r="E12" s="64"/>
      <c r="F12" s="64"/>
      <c r="G12" s="64"/>
      <c r="H12" s="61"/>
      <c r="I12" s="61"/>
      <c r="J12" s="64"/>
      <c r="K12" s="105"/>
      <c r="L12" s="106"/>
      <c r="M12" s="61"/>
    </row>
    <row r="13" ht="18.9" customHeight="1" spans="1:24">
      <c r="A13" s="72" t="s">
        <v>9</v>
      </c>
      <c r="B13" s="73" t="s">
        <v>10</v>
      </c>
      <c r="C13" s="74" t="s">
        <v>11</v>
      </c>
      <c r="D13" s="75" t="s">
        <v>12</v>
      </c>
      <c r="E13" s="75" t="s">
        <v>13</v>
      </c>
      <c r="F13" s="76" t="s">
        <v>14</v>
      </c>
      <c r="G13" s="76"/>
      <c r="H13" s="73" t="s">
        <v>15</v>
      </c>
      <c r="I13" s="76" t="s">
        <v>16</v>
      </c>
      <c r="J13" s="76"/>
      <c r="K13" s="76" t="s">
        <v>17</v>
      </c>
      <c r="L13" s="76" t="s">
        <v>18</v>
      </c>
      <c r="M13" s="107" t="s">
        <v>19</v>
      </c>
      <c r="Q13" s="118" t="s">
        <v>20</v>
      </c>
      <c r="R13" s="118"/>
      <c r="S13" s="118"/>
      <c r="T13" s="118"/>
      <c r="U13" s="118"/>
      <c r="V13" s="118"/>
      <c r="W13" s="118"/>
      <c r="X13" s="118"/>
    </row>
    <row r="14" ht="19.8" customHeight="1" spans="1:24">
      <c r="A14" s="77"/>
      <c r="B14" s="78"/>
      <c r="C14" s="74"/>
      <c r="D14" s="75"/>
      <c r="E14" s="75"/>
      <c r="F14" s="75" t="s">
        <v>21</v>
      </c>
      <c r="G14" s="76" t="s">
        <v>22</v>
      </c>
      <c r="H14" s="78"/>
      <c r="I14" s="72" t="s">
        <v>23</v>
      </c>
      <c r="J14" s="73" t="s">
        <v>24</v>
      </c>
      <c r="K14" s="76"/>
      <c r="L14" s="76"/>
      <c r="M14" s="107"/>
      <c r="O14" s="60" t="s">
        <v>25</v>
      </c>
      <c r="Q14" s="118" t="s">
        <v>26</v>
      </c>
      <c r="R14" s="118" t="s">
        <v>27</v>
      </c>
      <c r="S14" s="118" t="s">
        <v>28</v>
      </c>
      <c r="T14" s="118" t="s">
        <v>29</v>
      </c>
      <c r="U14" s="118"/>
      <c r="V14" s="118"/>
      <c r="W14" s="118"/>
      <c r="X14" s="118"/>
    </row>
    <row r="15" ht="45" customHeight="1" spans="1:24">
      <c r="A15" s="77"/>
      <c r="B15" s="78"/>
      <c r="C15" s="72"/>
      <c r="D15" s="79"/>
      <c r="E15" s="79"/>
      <c r="F15" s="79"/>
      <c r="G15" s="73"/>
      <c r="H15" s="78"/>
      <c r="I15" s="77"/>
      <c r="J15" s="78"/>
      <c r="K15" s="73"/>
      <c r="L15" s="73"/>
      <c r="M15" s="60"/>
      <c r="O15" s="60"/>
      <c r="Q15" s="119"/>
      <c r="R15" s="119"/>
      <c r="S15" s="119"/>
      <c r="T15" s="119" t="s">
        <v>30</v>
      </c>
      <c r="U15" s="119" t="s">
        <v>31</v>
      </c>
      <c r="V15" s="119" t="s">
        <v>32</v>
      </c>
      <c r="W15" s="119" t="s">
        <v>33</v>
      </c>
      <c r="X15" s="120" t="s">
        <v>34</v>
      </c>
    </row>
    <row r="16" ht="15" customHeight="1" spans="1:24">
      <c r="A16" s="181" t="s">
        <v>35</v>
      </c>
      <c r="B16" s="181" t="s">
        <v>36</v>
      </c>
      <c r="C16" s="181" t="s">
        <v>37</v>
      </c>
      <c r="D16" s="75"/>
      <c r="E16" s="75"/>
      <c r="F16" s="181" t="s">
        <v>38</v>
      </c>
      <c r="G16" s="181" t="s">
        <v>39</v>
      </c>
      <c r="H16" s="181" t="s">
        <v>40</v>
      </c>
      <c r="I16" s="181" t="s">
        <v>41</v>
      </c>
      <c r="J16" s="181" t="s">
        <v>42</v>
      </c>
      <c r="K16" s="76"/>
      <c r="L16" s="76"/>
      <c r="M16" s="108"/>
      <c r="N16" s="109"/>
      <c r="O16" s="108"/>
      <c r="P16" s="109"/>
      <c r="Q16" s="181" t="s">
        <v>43</v>
      </c>
      <c r="R16" s="181" t="s">
        <v>44</v>
      </c>
      <c r="S16" s="181" t="s">
        <v>45</v>
      </c>
      <c r="T16" s="181" t="s">
        <v>46</v>
      </c>
      <c r="U16" s="181" t="s">
        <v>47</v>
      </c>
      <c r="V16" s="181" t="s">
        <v>48</v>
      </c>
      <c r="W16" s="181" t="s">
        <v>49</v>
      </c>
      <c r="X16" s="181" t="s">
        <v>50</v>
      </c>
    </row>
    <row r="17" ht="19.05" customHeight="1" spans="1:24">
      <c r="A17" s="81" t="s">
        <v>51</v>
      </c>
      <c r="B17" s="82" t="s">
        <v>52</v>
      </c>
      <c r="C17" s="83"/>
      <c r="D17" s="83"/>
      <c r="E17" s="83"/>
      <c r="F17" s="83"/>
      <c r="G17" s="83"/>
      <c r="H17" s="84"/>
      <c r="I17" s="84"/>
      <c r="J17" s="83"/>
      <c r="K17" s="84"/>
      <c r="L17" s="83"/>
      <c r="M17" s="110"/>
      <c r="N17" s="111"/>
      <c r="O17" s="110"/>
      <c r="P17" s="111"/>
      <c r="Q17" s="121"/>
      <c r="R17" s="121"/>
      <c r="S17" s="121"/>
      <c r="T17" s="111"/>
      <c r="U17" s="111"/>
      <c r="V17" s="111"/>
      <c r="W17" s="111"/>
      <c r="X17" s="111"/>
    </row>
    <row r="18" ht="19.05" customHeight="1" spans="1:24">
      <c r="A18" s="85">
        <v>1</v>
      </c>
      <c r="B18" s="86" t="s">
        <v>53</v>
      </c>
      <c r="C18" s="85" t="s">
        <v>54</v>
      </c>
      <c r="D18" s="87">
        <v>0.5</v>
      </c>
      <c r="E18" s="87"/>
      <c r="F18" s="87">
        <v>0.5</v>
      </c>
      <c r="G18" s="88" t="s">
        <v>55</v>
      </c>
      <c r="H18" s="88" t="s">
        <v>56</v>
      </c>
      <c r="I18" s="85"/>
      <c r="J18" s="94"/>
      <c r="K18" s="112" t="s">
        <v>57</v>
      </c>
      <c r="L18" s="94" t="s">
        <v>58</v>
      </c>
      <c r="M18" s="113"/>
      <c r="N18" s="113"/>
      <c r="O18" s="94"/>
      <c r="P18" s="113"/>
      <c r="Q18" s="113"/>
      <c r="R18" s="113"/>
      <c r="S18" s="113"/>
      <c r="T18" s="113"/>
      <c r="U18" s="113"/>
      <c r="V18" s="113"/>
      <c r="W18" s="113"/>
      <c r="X18" s="113"/>
    </row>
    <row r="19" ht="25.05" customHeight="1" spans="1:24">
      <c r="A19" s="89" t="s">
        <v>59</v>
      </c>
      <c r="B19" s="90" t="s">
        <v>60</v>
      </c>
      <c r="C19" s="91"/>
      <c r="D19" s="91"/>
      <c r="E19" s="91"/>
      <c r="F19" s="91"/>
      <c r="G19" s="91"/>
      <c r="H19" s="92"/>
      <c r="I19" s="92"/>
      <c r="J19" s="91"/>
      <c r="K19" s="92"/>
      <c r="L19" s="91"/>
      <c r="M19" s="94"/>
      <c r="N19" s="113"/>
      <c r="O19" s="94"/>
      <c r="P19" s="113"/>
      <c r="Q19" s="113"/>
      <c r="R19" s="113"/>
      <c r="S19" s="113"/>
      <c r="T19" s="113"/>
      <c r="U19" s="113"/>
      <c r="V19" s="113"/>
      <c r="W19" s="113"/>
      <c r="X19" s="113"/>
    </row>
    <row r="20" ht="48" hidden="1" spans="1:24">
      <c r="A20" s="85">
        <v>2</v>
      </c>
      <c r="B20" s="86" t="s">
        <v>61</v>
      </c>
      <c r="C20" s="93" t="s">
        <v>62</v>
      </c>
      <c r="D20" s="87">
        <v>138.31</v>
      </c>
      <c r="E20" s="87"/>
      <c r="F20" s="87">
        <v>138.31</v>
      </c>
      <c r="G20" s="94" t="s">
        <v>63</v>
      </c>
      <c r="H20" s="94" t="s">
        <v>64</v>
      </c>
      <c r="I20" s="94"/>
      <c r="J20" s="114"/>
      <c r="K20" s="94" t="s">
        <v>65</v>
      </c>
      <c r="L20" s="94" t="s">
        <v>66</v>
      </c>
      <c r="M20" s="94"/>
      <c r="N20" s="113"/>
      <c r="O20" s="94" t="s">
        <v>67</v>
      </c>
      <c r="P20" s="113"/>
      <c r="Q20" s="113"/>
      <c r="R20" s="113"/>
      <c r="S20" s="113"/>
      <c r="T20" s="113"/>
      <c r="U20" s="113"/>
      <c r="V20" s="113"/>
      <c r="W20" s="113"/>
      <c r="X20" s="113"/>
    </row>
    <row r="21" s="51" customFormat="1" ht="48" hidden="1" spans="1:24">
      <c r="A21" s="95"/>
      <c r="B21" s="96" t="s">
        <v>68</v>
      </c>
      <c r="C21" s="97" t="s">
        <v>62</v>
      </c>
      <c r="D21" s="98">
        <v>78.13</v>
      </c>
      <c r="E21" s="98"/>
      <c r="F21" s="98">
        <v>78.13</v>
      </c>
      <c r="G21" s="99" t="s">
        <v>69</v>
      </c>
      <c r="H21" s="100" t="s">
        <v>70</v>
      </c>
      <c r="I21" s="100"/>
      <c r="J21" s="115"/>
      <c r="K21" s="100"/>
      <c r="L21" s="115"/>
      <c r="M21" s="100"/>
      <c r="N21" s="116"/>
      <c r="O21" s="100"/>
      <c r="P21" s="116"/>
      <c r="Q21" s="116"/>
      <c r="R21" s="116"/>
      <c r="S21" s="116"/>
      <c r="T21" s="116"/>
      <c r="U21" s="116"/>
      <c r="V21" s="116"/>
      <c r="W21" s="116"/>
      <c r="X21" s="116"/>
    </row>
    <row r="22" s="51" customFormat="1" ht="30" hidden="1" customHeight="1" spans="1:24">
      <c r="A22" s="95"/>
      <c r="B22" s="96" t="s">
        <v>71</v>
      </c>
      <c r="C22" s="97" t="s">
        <v>62</v>
      </c>
      <c r="D22" s="98">
        <v>8.67</v>
      </c>
      <c r="E22" s="98"/>
      <c r="F22" s="98">
        <v>8.67</v>
      </c>
      <c r="G22" s="99" t="s">
        <v>72</v>
      </c>
      <c r="H22" s="100" t="s">
        <v>73</v>
      </c>
      <c r="I22" s="100"/>
      <c r="J22" s="115"/>
      <c r="K22" s="100"/>
      <c r="L22" s="115"/>
      <c r="M22" s="100"/>
      <c r="N22" s="116"/>
      <c r="O22" s="100"/>
      <c r="P22" s="116"/>
      <c r="Q22" s="116"/>
      <c r="R22" s="116"/>
      <c r="S22" s="116"/>
      <c r="T22" s="116"/>
      <c r="U22" s="116"/>
      <c r="V22" s="116"/>
      <c r="W22" s="116"/>
      <c r="X22" s="116"/>
    </row>
    <row r="23" s="51" customFormat="1" ht="36" hidden="1" spans="1:24">
      <c r="A23" s="95"/>
      <c r="B23" s="96" t="s">
        <v>74</v>
      </c>
      <c r="C23" s="97" t="s">
        <v>62</v>
      </c>
      <c r="D23" s="98">
        <v>51.51</v>
      </c>
      <c r="E23" s="98"/>
      <c r="F23" s="98">
        <v>51.51</v>
      </c>
      <c r="G23" s="99" t="s">
        <v>75</v>
      </c>
      <c r="H23" s="100" t="s">
        <v>76</v>
      </c>
      <c r="I23" s="100"/>
      <c r="J23" s="115"/>
      <c r="K23" s="100"/>
      <c r="L23" s="115"/>
      <c r="M23" s="100"/>
      <c r="N23" s="116"/>
      <c r="O23" s="100"/>
      <c r="P23" s="116"/>
      <c r="Q23" s="116"/>
      <c r="R23" s="116"/>
      <c r="S23" s="116"/>
      <c r="T23" s="116"/>
      <c r="U23" s="116"/>
      <c r="V23" s="116"/>
      <c r="W23" s="116"/>
      <c r="X23" s="116"/>
    </row>
    <row r="24" ht="39.9" hidden="1" customHeight="1" spans="1:24">
      <c r="A24" s="85">
        <v>3</v>
      </c>
      <c r="B24" s="86" t="s">
        <v>77</v>
      </c>
      <c r="C24" s="85" t="s">
        <v>62</v>
      </c>
      <c r="D24" s="87">
        <f>E24+F24</f>
        <v>265.43</v>
      </c>
      <c r="E24" s="87"/>
      <c r="F24" s="87">
        <v>265.43</v>
      </c>
      <c r="G24" s="88" t="s">
        <v>78</v>
      </c>
      <c r="H24" s="94" t="s">
        <v>79</v>
      </c>
      <c r="I24" s="85"/>
      <c r="J24" s="94"/>
      <c r="K24" s="112" t="s">
        <v>80</v>
      </c>
      <c r="L24" s="94" t="s">
        <v>66</v>
      </c>
      <c r="M24" s="113"/>
      <c r="N24" s="113"/>
      <c r="O24" s="94"/>
      <c r="P24" s="113"/>
      <c r="Q24" s="113"/>
      <c r="R24" s="113"/>
      <c r="S24" s="113"/>
      <c r="T24" s="113"/>
      <c r="U24" s="113"/>
      <c r="V24" s="113"/>
      <c r="W24" s="113"/>
      <c r="X24" s="113"/>
    </row>
    <row r="25" ht="30" hidden="1" customHeight="1" spans="1:24">
      <c r="A25" s="85">
        <v>4</v>
      </c>
      <c r="B25" s="86" t="s">
        <v>81</v>
      </c>
      <c r="C25" s="85" t="s">
        <v>62</v>
      </c>
      <c r="D25" s="87">
        <f>E25+F25</f>
        <v>29.7</v>
      </c>
      <c r="E25" s="87"/>
      <c r="F25" s="87">
        <v>29.7</v>
      </c>
      <c r="G25" s="88" t="s">
        <v>55</v>
      </c>
      <c r="H25" s="88" t="s">
        <v>82</v>
      </c>
      <c r="I25" s="85"/>
      <c r="J25" s="94"/>
      <c r="K25" s="112" t="s">
        <v>83</v>
      </c>
      <c r="L25" s="94" t="s">
        <v>66</v>
      </c>
      <c r="M25" s="113"/>
      <c r="N25" s="113"/>
      <c r="O25" s="94"/>
      <c r="P25" s="113"/>
      <c r="Q25" s="113"/>
      <c r="R25" s="113"/>
      <c r="S25" s="113"/>
      <c r="T25" s="113"/>
      <c r="U25" s="113"/>
      <c r="V25" s="113"/>
      <c r="W25" s="113"/>
      <c r="X25" s="113"/>
    </row>
    <row r="26" ht="30" hidden="1" customHeight="1" spans="1:24">
      <c r="A26" s="85">
        <v>5</v>
      </c>
      <c r="B26" s="86" t="s">
        <v>84</v>
      </c>
      <c r="C26" s="85" t="s">
        <v>85</v>
      </c>
      <c r="D26" s="87">
        <f>E26+F26</f>
        <v>758</v>
      </c>
      <c r="E26" s="87"/>
      <c r="F26" s="87">
        <v>758</v>
      </c>
      <c r="G26" s="88" t="s">
        <v>55</v>
      </c>
      <c r="H26" s="88" t="s">
        <v>82</v>
      </c>
      <c r="I26" s="85"/>
      <c r="J26" s="94"/>
      <c r="K26" s="112" t="s">
        <v>83</v>
      </c>
      <c r="L26" s="94" t="s">
        <v>66</v>
      </c>
      <c r="M26" s="113">
        <v>2017</v>
      </c>
      <c r="N26" s="113"/>
      <c r="O26" s="94"/>
      <c r="P26" s="113"/>
      <c r="Q26" s="113"/>
      <c r="R26" s="113"/>
      <c r="S26" s="113"/>
      <c r="T26" s="113"/>
      <c r="U26" s="113"/>
      <c r="V26" s="113"/>
      <c r="W26" s="113"/>
      <c r="X26" s="113"/>
    </row>
    <row r="27" ht="30" hidden="1" customHeight="1" spans="1:24">
      <c r="A27" s="85">
        <v>6</v>
      </c>
      <c r="B27" s="86" t="s">
        <v>86</v>
      </c>
      <c r="C27" s="85" t="s">
        <v>87</v>
      </c>
      <c r="D27" s="87">
        <f>E27+F27</f>
        <v>87.8</v>
      </c>
      <c r="E27" s="87"/>
      <c r="F27" s="87">
        <v>87.8</v>
      </c>
      <c r="G27" s="88" t="s">
        <v>55</v>
      </c>
      <c r="H27" s="88" t="s">
        <v>82</v>
      </c>
      <c r="I27" s="85"/>
      <c r="J27" s="94"/>
      <c r="K27" s="112" t="s">
        <v>83</v>
      </c>
      <c r="L27" s="94" t="s">
        <v>66</v>
      </c>
      <c r="M27" s="113"/>
      <c r="N27" s="113"/>
      <c r="O27" s="94"/>
      <c r="P27" s="113"/>
      <c r="Q27" s="113"/>
      <c r="R27" s="113"/>
      <c r="S27" s="113"/>
      <c r="T27" s="113"/>
      <c r="U27" s="113"/>
      <c r="V27" s="113"/>
      <c r="W27" s="113"/>
      <c r="X27" s="113"/>
    </row>
    <row r="28" ht="30" hidden="1" customHeight="1" spans="1:24">
      <c r="A28" s="85">
        <v>7</v>
      </c>
      <c r="B28" s="86" t="s">
        <v>88</v>
      </c>
      <c r="C28" s="85" t="s">
        <v>89</v>
      </c>
      <c r="D28" s="87">
        <f t="shared" ref="D28" si="0">E28+F28</f>
        <v>50.8</v>
      </c>
      <c r="E28" s="87"/>
      <c r="F28" s="87">
        <v>50.8</v>
      </c>
      <c r="G28" s="88" t="s">
        <v>55</v>
      </c>
      <c r="H28" s="88" t="s">
        <v>82</v>
      </c>
      <c r="I28" s="85"/>
      <c r="J28" s="94"/>
      <c r="K28" s="112" t="s">
        <v>83</v>
      </c>
      <c r="L28" s="94" t="s">
        <v>66</v>
      </c>
      <c r="M28" s="113"/>
      <c r="N28" s="113"/>
      <c r="O28" s="94"/>
      <c r="P28" s="113"/>
      <c r="Q28" s="113"/>
      <c r="R28" s="113"/>
      <c r="S28" s="113"/>
      <c r="T28" s="113"/>
      <c r="U28" s="113"/>
      <c r="V28" s="113"/>
      <c r="W28" s="113"/>
      <c r="X28" s="113"/>
    </row>
    <row r="29" ht="30" hidden="1" customHeight="1" spans="1:24">
      <c r="A29" s="85">
        <v>8</v>
      </c>
      <c r="B29" s="86" t="s">
        <v>90</v>
      </c>
      <c r="C29" s="85" t="s">
        <v>91</v>
      </c>
      <c r="D29" s="87">
        <f>F29</f>
        <v>40</v>
      </c>
      <c r="E29" s="87"/>
      <c r="F29" s="87">
        <v>40</v>
      </c>
      <c r="G29" s="88" t="s">
        <v>55</v>
      </c>
      <c r="H29" s="88" t="s">
        <v>82</v>
      </c>
      <c r="I29" s="85"/>
      <c r="J29" s="94"/>
      <c r="K29" s="112" t="s">
        <v>83</v>
      </c>
      <c r="L29" s="94" t="s">
        <v>66</v>
      </c>
      <c r="M29" s="113"/>
      <c r="N29" s="113"/>
      <c r="O29" s="94"/>
      <c r="P29" s="113"/>
      <c r="Q29" s="113"/>
      <c r="R29" s="113"/>
      <c r="S29" s="113"/>
      <c r="T29" s="113"/>
      <c r="U29" s="113"/>
      <c r="V29" s="113"/>
      <c r="W29" s="113"/>
      <c r="X29" s="113"/>
    </row>
    <row r="30" ht="25.05" customHeight="1" spans="1:24">
      <c r="A30" s="89" t="s">
        <v>92</v>
      </c>
      <c r="B30" s="90" t="s">
        <v>93</v>
      </c>
      <c r="C30" s="85"/>
      <c r="D30" s="101"/>
      <c r="E30" s="101"/>
      <c r="F30" s="101"/>
      <c r="G30" s="91"/>
      <c r="H30" s="92"/>
      <c r="I30" s="92"/>
      <c r="J30" s="91"/>
      <c r="K30" s="92"/>
      <c r="L30" s="91"/>
      <c r="M30" s="113"/>
      <c r="N30" s="113"/>
      <c r="O30" s="94"/>
      <c r="P30" s="113"/>
      <c r="Q30" s="113"/>
      <c r="R30" s="113"/>
      <c r="S30" s="113"/>
      <c r="T30" s="113"/>
      <c r="U30" s="113"/>
      <c r="V30" s="113"/>
      <c r="W30" s="113"/>
      <c r="X30" s="113"/>
    </row>
    <row r="31" ht="48" hidden="1" spans="1:24">
      <c r="A31" s="85">
        <v>9</v>
      </c>
      <c r="B31" s="86" t="s">
        <v>94</v>
      </c>
      <c r="C31" s="85" t="s">
        <v>62</v>
      </c>
      <c r="D31" s="87">
        <v>47.3</v>
      </c>
      <c r="E31" s="87"/>
      <c r="F31" s="87">
        <v>47.3</v>
      </c>
      <c r="G31" s="88" t="s">
        <v>95</v>
      </c>
      <c r="H31" s="88" t="s">
        <v>96</v>
      </c>
      <c r="I31" s="85"/>
      <c r="J31" s="94"/>
      <c r="K31" s="94" t="s">
        <v>97</v>
      </c>
      <c r="L31" s="94" t="s">
        <v>66</v>
      </c>
      <c r="M31" s="113"/>
      <c r="N31" s="113"/>
      <c r="O31" s="94" t="s">
        <v>67</v>
      </c>
      <c r="P31" s="113"/>
      <c r="Q31" s="113"/>
      <c r="R31" s="113"/>
      <c r="S31" s="113"/>
      <c r="T31" s="113"/>
      <c r="U31" s="113"/>
      <c r="V31" s="113"/>
      <c r="W31" s="113"/>
      <c r="X31" s="113"/>
    </row>
    <row r="32" s="51" customFormat="1" ht="30" hidden="1" customHeight="1" spans="1:24">
      <c r="A32" s="95"/>
      <c r="B32" s="96" t="s">
        <v>98</v>
      </c>
      <c r="C32" s="95" t="s">
        <v>62</v>
      </c>
      <c r="D32" s="98">
        <v>17.76</v>
      </c>
      <c r="E32" s="98"/>
      <c r="F32" s="98">
        <v>17.76</v>
      </c>
      <c r="G32" s="99" t="s">
        <v>99</v>
      </c>
      <c r="H32" s="100" t="s">
        <v>79</v>
      </c>
      <c r="I32" s="95"/>
      <c r="J32" s="100"/>
      <c r="K32" s="100"/>
      <c r="L32" s="100"/>
      <c r="M32" s="116"/>
      <c r="N32" s="116"/>
      <c r="O32" s="100"/>
      <c r="P32" s="116"/>
      <c r="Q32" s="116"/>
      <c r="R32" s="116"/>
      <c r="S32" s="116"/>
      <c r="T32" s="116"/>
      <c r="U32" s="116"/>
      <c r="V32" s="116"/>
      <c r="W32" s="116"/>
      <c r="X32" s="116"/>
    </row>
    <row r="33" s="51" customFormat="1" ht="19.95" hidden="1" customHeight="1" spans="1:24">
      <c r="A33" s="95"/>
      <c r="B33" s="102" t="s">
        <v>100</v>
      </c>
      <c r="C33" s="95" t="s">
        <v>62</v>
      </c>
      <c r="D33" s="98">
        <v>6.3</v>
      </c>
      <c r="E33" s="98"/>
      <c r="F33" s="98">
        <v>6.3</v>
      </c>
      <c r="G33" s="99" t="s">
        <v>101</v>
      </c>
      <c r="H33" s="99" t="s">
        <v>82</v>
      </c>
      <c r="I33" s="95"/>
      <c r="J33" s="100"/>
      <c r="K33" s="100"/>
      <c r="L33" s="100"/>
      <c r="M33" s="116"/>
      <c r="N33" s="116"/>
      <c r="O33" s="100"/>
      <c r="P33" s="116"/>
      <c r="Q33" s="116"/>
      <c r="R33" s="116"/>
      <c r="S33" s="116"/>
      <c r="T33" s="116"/>
      <c r="U33" s="116"/>
      <c r="V33" s="116"/>
      <c r="W33" s="116"/>
      <c r="X33" s="116"/>
    </row>
    <row r="34" s="51" customFormat="1" ht="18.9" hidden="1" customHeight="1" spans="1:24">
      <c r="A34" s="95"/>
      <c r="B34" s="96" t="s">
        <v>74</v>
      </c>
      <c r="C34" s="95" t="s">
        <v>62</v>
      </c>
      <c r="D34" s="98">
        <v>17.59</v>
      </c>
      <c r="E34" s="98"/>
      <c r="F34" s="98">
        <v>17.59</v>
      </c>
      <c r="G34" s="99" t="s">
        <v>102</v>
      </c>
      <c r="H34" s="100" t="s">
        <v>76</v>
      </c>
      <c r="I34" s="95"/>
      <c r="J34" s="100"/>
      <c r="K34" s="100"/>
      <c r="L34" s="100"/>
      <c r="M34" s="116"/>
      <c r="N34" s="116"/>
      <c r="O34" s="100"/>
      <c r="P34" s="116"/>
      <c r="Q34" s="116"/>
      <c r="R34" s="116"/>
      <c r="S34" s="116"/>
      <c r="T34" s="116"/>
      <c r="U34" s="116"/>
      <c r="V34" s="116"/>
      <c r="W34" s="116"/>
      <c r="X34" s="116"/>
    </row>
    <row r="35" s="51" customFormat="1" ht="18.9" hidden="1" customHeight="1" spans="1:24">
      <c r="A35" s="95"/>
      <c r="B35" s="96" t="s">
        <v>103</v>
      </c>
      <c r="C35" s="95" t="s">
        <v>62</v>
      </c>
      <c r="D35" s="98">
        <v>5.65</v>
      </c>
      <c r="E35" s="98"/>
      <c r="F35" s="98">
        <v>5.65</v>
      </c>
      <c r="G35" s="99" t="s">
        <v>104</v>
      </c>
      <c r="H35" s="100" t="s">
        <v>105</v>
      </c>
      <c r="I35" s="95"/>
      <c r="J35" s="100"/>
      <c r="K35" s="100"/>
      <c r="L35" s="100"/>
      <c r="M35" s="116"/>
      <c r="N35" s="116"/>
      <c r="O35" s="100"/>
      <c r="P35" s="116"/>
      <c r="Q35" s="116"/>
      <c r="R35" s="116"/>
      <c r="S35" s="116"/>
      <c r="T35" s="116"/>
      <c r="U35" s="116"/>
      <c r="V35" s="116"/>
      <c r="W35" s="116"/>
      <c r="X35" s="116"/>
    </row>
    <row r="36" s="51" customFormat="1" ht="30" hidden="1" customHeight="1" spans="1:24">
      <c r="A36" s="95"/>
      <c r="B36" s="96" t="s">
        <v>106</v>
      </c>
      <c r="C36" s="95" t="s">
        <v>62</v>
      </c>
      <c r="D36" s="98">
        <v>9.19</v>
      </c>
      <c r="E36" s="98"/>
      <c r="F36" s="98">
        <v>9.19</v>
      </c>
      <c r="G36" s="99" t="s">
        <v>107</v>
      </c>
      <c r="H36" s="100" t="s">
        <v>108</v>
      </c>
      <c r="I36" s="95"/>
      <c r="J36" s="100"/>
      <c r="K36" s="100"/>
      <c r="L36" s="100"/>
      <c r="M36" s="116"/>
      <c r="N36" s="116"/>
      <c r="O36" s="100"/>
      <c r="P36" s="116"/>
      <c r="Q36" s="116"/>
      <c r="R36" s="116"/>
      <c r="S36" s="116"/>
      <c r="T36" s="116"/>
      <c r="U36" s="116"/>
      <c r="V36" s="116"/>
      <c r="W36" s="116"/>
      <c r="X36" s="116"/>
    </row>
    <row r="37" ht="30" hidden="1" customHeight="1" spans="1:24">
      <c r="A37" s="85">
        <v>10</v>
      </c>
      <c r="B37" s="86" t="s">
        <v>109</v>
      </c>
      <c r="C37" s="85" t="s">
        <v>62</v>
      </c>
      <c r="D37" s="87">
        <f>E37+F37</f>
        <v>8</v>
      </c>
      <c r="E37" s="87"/>
      <c r="F37" s="87">
        <v>8</v>
      </c>
      <c r="G37" s="88" t="s">
        <v>110</v>
      </c>
      <c r="H37" s="88" t="s">
        <v>111</v>
      </c>
      <c r="I37" s="85"/>
      <c r="J37" s="94"/>
      <c r="K37" s="112" t="s">
        <v>83</v>
      </c>
      <c r="L37" s="94" t="s">
        <v>112</v>
      </c>
      <c r="M37" s="113">
        <v>2018</v>
      </c>
      <c r="N37" s="113"/>
      <c r="O37" s="94" t="s">
        <v>67</v>
      </c>
      <c r="P37" s="113"/>
      <c r="Q37" s="113"/>
      <c r="R37" s="113"/>
      <c r="S37" s="113"/>
      <c r="T37" s="113"/>
      <c r="U37" s="113"/>
      <c r="V37" s="113"/>
      <c r="W37" s="113"/>
      <c r="X37" s="113"/>
    </row>
    <row r="38" s="51" customFormat="1" ht="50.1" hidden="1" customHeight="1" spans="1:24">
      <c r="A38" s="95"/>
      <c r="B38" s="96" t="s">
        <v>113</v>
      </c>
      <c r="C38" s="95" t="s">
        <v>62</v>
      </c>
      <c r="D38" s="98">
        <v>2.1</v>
      </c>
      <c r="E38" s="98"/>
      <c r="F38" s="98">
        <v>2.1</v>
      </c>
      <c r="G38" s="99" t="s">
        <v>114</v>
      </c>
      <c r="H38" s="99" t="s">
        <v>111</v>
      </c>
      <c r="I38" s="95"/>
      <c r="J38" s="100"/>
      <c r="K38" s="117" t="s">
        <v>115</v>
      </c>
      <c r="L38" s="100"/>
      <c r="M38" s="116"/>
      <c r="N38" s="116"/>
      <c r="O38" s="100"/>
      <c r="P38" s="116"/>
      <c r="Q38" s="116"/>
      <c r="R38" s="116"/>
      <c r="S38" s="116"/>
      <c r="T38" s="116"/>
      <c r="U38" s="116"/>
      <c r="V38" s="116"/>
      <c r="W38" s="116"/>
      <c r="X38" s="116"/>
    </row>
    <row r="39" ht="30" hidden="1" customHeight="1" spans="1:24">
      <c r="A39" s="85">
        <v>11</v>
      </c>
      <c r="B39" s="86" t="s">
        <v>109</v>
      </c>
      <c r="C39" s="85" t="s">
        <v>62</v>
      </c>
      <c r="D39" s="87">
        <f>E39+F39</f>
        <v>8</v>
      </c>
      <c r="E39" s="87"/>
      <c r="F39" s="87">
        <v>8</v>
      </c>
      <c r="G39" s="88" t="s">
        <v>116</v>
      </c>
      <c r="H39" s="88" t="s">
        <v>117</v>
      </c>
      <c r="I39" s="85"/>
      <c r="J39" s="94"/>
      <c r="K39" s="112" t="s">
        <v>83</v>
      </c>
      <c r="L39" s="94" t="s">
        <v>66</v>
      </c>
      <c r="M39" s="113">
        <v>2017</v>
      </c>
      <c r="N39" s="113"/>
      <c r="O39" s="94" t="s">
        <v>67</v>
      </c>
      <c r="P39" s="113"/>
      <c r="Q39" s="113"/>
      <c r="R39" s="113"/>
      <c r="S39" s="113"/>
      <c r="T39" s="113"/>
      <c r="U39" s="113"/>
      <c r="V39" s="113"/>
      <c r="W39" s="113"/>
      <c r="X39" s="113"/>
    </row>
    <row r="40" ht="48" spans="1:24">
      <c r="A40" s="85">
        <v>12</v>
      </c>
      <c r="B40" s="86" t="s">
        <v>118</v>
      </c>
      <c r="C40" s="85" t="s">
        <v>119</v>
      </c>
      <c r="D40" s="87">
        <v>150</v>
      </c>
      <c r="E40" s="87"/>
      <c r="F40" s="87">
        <v>150</v>
      </c>
      <c r="G40" s="88" t="s">
        <v>120</v>
      </c>
      <c r="H40" s="88" t="s">
        <v>121</v>
      </c>
      <c r="I40" s="85"/>
      <c r="J40" s="94"/>
      <c r="K40" s="112" t="s">
        <v>83</v>
      </c>
      <c r="L40" s="94" t="s">
        <v>66</v>
      </c>
      <c r="M40" s="113"/>
      <c r="N40" s="113"/>
      <c r="O40" s="94"/>
      <c r="P40" s="113"/>
      <c r="Q40" s="113"/>
      <c r="R40" s="113"/>
      <c r="S40" s="113"/>
      <c r="T40" s="113"/>
      <c r="U40" s="113"/>
      <c r="V40" s="113"/>
      <c r="W40" s="113"/>
      <c r="X40" s="113"/>
    </row>
    <row r="41" s="51" customFormat="1" ht="25.05" customHeight="1" spans="1:24">
      <c r="A41" s="182" t="s">
        <v>122</v>
      </c>
      <c r="B41" s="96" t="s">
        <v>123</v>
      </c>
      <c r="C41" s="95" t="s">
        <v>87</v>
      </c>
      <c r="D41" s="98">
        <v>60</v>
      </c>
      <c r="E41" s="98"/>
      <c r="F41" s="98">
        <v>60</v>
      </c>
      <c r="G41" s="100" t="s">
        <v>124</v>
      </c>
      <c r="H41" s="99" t="s">
        <v>121</v>
      </c>
      <c r="I41" s="95"/>
      <c r="J41" s="100"/>
      <c r="K41" s="112" t="s">
        <v>83</v>
      </c>
      <c r="L41" s="94" t="s">
        <v>66</v>
      </c>
      <c r="M41" s="116"/>
      <c r="N41" s="116"/>
      <c r="O41" s="100"/>
      <c r="P41" s="116"/>
      <c r="Q41" s="116"/>
      <c r="R41" s="116"/>
      <c r="S41" s="116"/>
      <c r="T41" s="116"/>
      <c r="U41" s="116"/>
      <c r="V41" s="116"/>
      <c r="W41" s="116"/>
      <c r="X41" s="116"/>
    </row>
    <row r="42" s="51" customFormat="1" ht="19.05" customHeight="1" spans="1:24">
      <c r="A42" s="182" t="s">
        <v>122</v>
      </c>
      <c r="B42" s="96" t="s">
        <v>125</v>
      </c>
      <c r="C42" s="95" t="s">
        <v>62</v>
      </c>
      <c r="D42" s="98">
        <v>10</v>
      </c>
      <c r="E42" s="98"/>
      <c r="F42" s="98">
        <v>10</v>
      </c>
      <c r="G42" s="99" t="s">
        <v>126</v>
      </c>
      <c r="H42" s="99" t="s">
        <v>121</v>
      </c>
      <c r="I42" s="95"/>
      <c r="J42" s="100"/>
      <c r="K42" s="112" t="s">
        <v>83</v>
      </c>
      <c r="L42" s="94" t="s">
        <v>66</v>
      </c>
      <c r="M42" s="116"/>
      <c r="N42" s="116"/>
      <c r="O42" s="100"/>
      <c r="P42" s="116"/>
      <c r="Q42" s="116"/>
      <c r="R42" s="116"/>
      <c r="S42" s="116"/>
      <c r="T42" s="116"/>
      <c r="U42" s="116"/>
      <c r="V42" s="116"/>
      <c r="W42" s="116"/>
      <c r="X42" s="116"/>
    </row>
    <row r="43" s="51" customFormat="1" ht="19.05" customHeight="1" spans="1:24">
      <c r="A43" s="182" t="s">
        <v>122</v>
      </c>
      <c r="B43" s="96" t="s">
        <v>127</v>
      </c>
      <c r="C43" s="95" t="s">
        <v>128</v>
      </c>
      <c r="D43" s="98">
        <v>15</v>
      </c>
      <c r="E43" s="98"/>
      <c r="F43" s="98">
        <v>15</v>
      </c>
      <c r="G43" s="100" t="s">
        <v>129</v>
      </c>
      <c r="H43" s="99" t="s">
        <v>121</v>
      </c>
      <c r="I43" s="95"/>
      <c r="J43" s="100"/>
      <c r="K43" s="112" t="s">
        <v>83</v>
      </c>
      <c r="L43" s="94" t="s">
        <v>66</v>
      </c>
      <c r="M43" s="116"/>
      <c r="N43" s="116"/>
      <c r="O43" s="100"/>
      <c r="P43" s="116"/>
      <c r="Q43" s="116"/>
      <c r="R43" s="116"/>
      <c r="S43" s="116"/>
      <c r="T43" s="116"/>
      <c r="U43" s="116"/>
      <c r="V43" s="116"/>
      <c r="W43" s="116"/>
      <c r="X43" s="116"/>
    </row>
    <row r="44" s="51" customFormat="1" ht="25.05" customHeight="1" spans="1:24">
      <c r="A44" s="182" t="s">
        <v>122</v>
      </c>
      <c r="B44" s="96" t="s">
        <v>130</v>
      </c>
      <c r="C44" s="95" t="s">
        <v>131</v>
      </c>
      <c r="D44" s="98">
        <v>65</v>
      </c>
      <c r="E44" s="98"/>
      <c r="F44" s="98">
        <v>65</v>
      </c>
      <c r="G44" s="99" t="s">
        <v>132</v>
      </c>
      <c r="H44" s="99" t="s">
        <v>121</v>
      </c>
      <c r="I44" s="95"/>
      <c r="J44" s="100"/>
      <c r="K44" s="112" t="s">
        <v>83</v>
      </c>
      <c r="L44" s="94" t="s">
        <v>66</v>
      </c>
      <c r="M44" s="116"/>
      <c r="N44" s="116"/>
      <c r="O44" s="100"/>
      <c r="P44" s="116"/>
      <c r="Q44" s="116"/>
      <c r="R44" s="116"/>
      <c r="S44" s="116"/>
      <c r="T44" s="116"/>
      <c r="U44" s="116"/>
      <c r="V44" s="116"/>
      <c r="W44" s="116"/>
      <c r="X44" s="116"/>
    </row>
    <row r="45" ht="24" hidden="1" spans="1:24">
      <c r="A45" s="85">
        <v>13</v>
      </c>
      <c r="B45" s="86" t="s">
        <v>133</v>
      </c>
      <c r="C45" s="85" t="s">
        <v>134</v>
      </c>
      <c r="D45" s="87">
        <v>98.66</v>
      </c>
      <c r="E45" s="87"/>
      <c r="F45" s="87">
        <v>98.66</v>
      </c>
      <c r="G45" s="88" t="s">
        <v>135</v>
      </c>
      <c r="H45" s="94" t="s">
        <v>79</v>
      </c>
      <c r="I45" s="85"/>
      <c r="J45" s="94"/>
      <c r="K45" s="112" t="s">
        <v>83</v>
      </c>
      <c r="L45" s="94" t="s">
        <v>66</v>
      </c>
      <c r="M45" s="113"/>
      <c r="N45" s="113"/>
      <c r="O45" s="94"/>
      <c r="P45" s="113"/>
      <c r="Q45" s="113"/>
      <c r="R45" s="113"/>
      <c r="S45" s="113"/>
      <c r="T45" s="113"/>
      <c r="U45" s="113"/>
      <c r="V45" s="113"/>
      <c r="W45" s="113"/>
      <c r="X45" s="113"/>
    </row>
    <row r="46" s="51" customFormat="1" ht="30" hidden="1" customHeight="1" spans="1:24">
      <c r="A46" s="182" t="s">
        <v>122</v>
      </c>
      <c r="B46" s="96" t="s">
        <v>136</v>
      </c>
      <c r="C46" s="95" t="s">
        <v>137</v>
      </c>
      <c r="D46" s="98">
        <v>28.81</v>
      </c>
      <c r="E46" s="98"/>
      <c r="F46" s="98">
        <v>28.81</v>
      </c>
      <c r="G46" s="99" t="s">
        <v>138</v>
      </c>
      <c r="H46" s="100" t="s">
        <v>79</v>
      </c>
      <c r="I46" s="95"/>
      <c r="J46" s="100"/>
      <c r="K46" s="112" t="s">
        <v>83</v>
      </c>
      <c r="L46" s="94" t="s">
        <v>112</v>
      </c>
      <c r="M46" s="116"/>
      <c r="N46" s="116"/>
      <c r="O46" s="100"/>
      <c r="P46" s="116"/>
      <c r="Q46" s="116"/>
      <c r="R46" s="116"/>
      <c r="S46" s="116"/>
      <c r="T46" s="116"/>
      <c r="U46" s="116"/>
      <c r="V46" s="116"/>
      <c r="W46" s="116"/>
      <c r="X46" s="116"/>
    </row>
    <row r="47" s="51" customFormat="1" ht="30" hidden="1" customHeight="1" spans="1:24">
      <c r="A47" s="182" t="s">
        <v>122</v>
      </c>
      <c r="B47" s="96" t="s">
        <v>139</v>
      </c>
      <c r="C47" s="95" t="s">
        <v>89</v>
      </c>
      <c r="D47" s="98">
        <v>8.31</v>
      </c>
      <c r="E47" s="98"/>
      <c r="F47" s="98">
        <v>8.31</v>
      </c>
      <c r="G47" s="99" t="s">
        <v>140</v>
      </c>
      <c r="H47" s="100" t="s">
        <v>79</v>
      </c>
      <c r="I47" s="95"/>
      <c r="J47" s="100"/>
      <c r="K47" s="112"/>
      <c r="L47" s="94"/>
      <c r="M47" s="116"/>
      <c r="N47" s="116"/>
      <c r="O47" s="100"/>
      <c r="P47" s="116"/>
      <c r="Q47" s="116"/>
      <c r="R47" s="116"/>
      <c r="S47" s="116"/>
      <c r="T47" s="116"/>
      <c r="U47" s="116"/>
      <c r="V47" s="116"/>
      <c r="W47" s="116"/>
      <c r="X47" s="116"/>
    </row>
    <row r="48" s="51" customFormat="1" ht="30" hidden="1" customHeight="1" spans="1:24">
      <c r="A48" s="182" t="s">
        <v>122</v>
      </c>
      <c r="B48" s="96" t="s">
        <v>136</v>
      </c>
      <c r="C48" s="95" t="s">
        <v>137</v>
      </c>
      <c r="D48" s="98">
        <v>9.81</v>
      </c>
      <c r="E48" s="98"/>
      <c r="F48" s="98">
        <v>9.81</v>
      </c>
      <c r="G48" s="99" t="s">
        <v>141</v>
      </c>
      <c r="H48" s="100" t="s">
        <v>79</v>
      </c>
      <c r="I48" s="95"/>
      <c r="J48" s="100"/>
      <c r="K48" s="112" t="s">
        <v>83</v>
      </c>
      <c r="L48" s="94" t="s">
        <v>112</v>
      </c>
      <c r="M48" s="116"/>
      <c r="N48" s="116"/>
      <c r="O48" s="100"/>
      <c r="P48" s="116"/>
      <c r="Q48" s="116"/>
      <c r="R48" s="116"/>
      <c r="S48" s="116"/>
      <c r="T48" s="116"/>
      <c r="U48" s="116"/>
      <c r="V48" s="116"/>
      <c r="W48" s="116"/>
      <c r="X48" s="116"/>
    </row>
    <row r="49" s="51" customFormat="1" ht="30" hidden="1" customHeight="1" spans="1:24">
      <c r="A49" s="182" t="s">
        <v>122</v>
      </c>
      <c r="B49" s="96" t="s">
        <v>142</v>
      </c>
      <c r="C49" s="95" t="s">
        <v>137</v>
      </c>
      <c r="D49" s="98">
        <v>51.73</v>
      </c>
      <c r="E49" s="98"/>
      <c r="F49" s="98">
        <v>51.73</v>
      </c>
      <c r="G49" s="99" t="s">
        <v>143</v>
      </c>
      <c r="H49" s="100" t="s">
        <v>79</v>
      </c>
      <c r="I49" s="95"/>
      <c r="J49" s="100"/>
      <c r="K49" s="112" t="s">
        <v>83</v>
      </c>
      <c r="L49" s="94" t="s">
        <v>112</v>
      </c>
      <c r="M49" s="116"/>
      <c r="N49" s="116"/>
      <c r="O49" s="100"/>
      <c r="P49" s="116"/>
      <c r="Q49" s="116"/>
      <c r="R49" s="116"/>
      <c r="S49" s="116"/>
      <c r="T49" s="116"/>
      <c r="U49" s="116"/>
      <c r="V49" s="116"/>
      <c r="W49" s="116"/>
      <c r="X49" s="116"/>
    </row>
    <row r="50" ht="28.5" hidden="1" customHeight="1" spans="1:24">
      <c r="A50" s="85">
        <v>14</v>
      </c>
      <c r="B50" s="86" t="s">
        <v>144</v>
      </c>
      <c r="C50" s="85" t="s">
        <v>145</v>
      </c>
      <c r="D50" s="87">
        <f>E50+F50</f>
        <v>28.27</v>
      </c>
      <c r="E50" s="87"/>
      <c r="F50" s="87">
        <v>28.27</v>
      </c>
      <c r="G50" s="88" t="s">
        <v>146</v>
      </c>
      <c r="H50" s="88" t="s">
        <v>117</v>
      </c>
      <c r="I50" s="85"/>
      <c r="J50" s="94"/>
      <c r="K50" s="112" t="s">
        <v>83</v>
      </c>
      <c r="L50" s="94" t="s">
        <v>112</v>
      </c>
      <c r="M50" s="113">
        <v>2017</v>
      </c>
      <c r="N50" s="113"/>
      <c r="O50" s="94" t="s">
        <v>67</v>
      </c>
      <c r="P50" s="113"/>
      <c r="Q50" s="113"/>
      <c r="R50" s="113"/>
      <c r="S50" s="113"/>
      <c r="T50" s="113"/>
      <c r="U50" s="113"/>
      <c r="V50" s="113"/>
      <c r="W50" s="113"/>
      <c r="X50" s="113"/>
    </row>
    <row r="51" ht="30" hidden="1" customHeight="1" spans="1:24">
      <c r="A51" s="85">
        <v>15</v>
      </c>
      <c r="B51" s="103" t="s">
        <v>147</v>
      </c>
      <c r="C51" s="85" t="s">
        <v>145</v>
      </c>
      <c r="D51" s="87">
        <v>5.4</v>
      </c>
      <c r="E51" s="104"/>
      <c r="F51" s="87">
        <v>5.4</v>
      </c>
      <c r="G51" s="94" t="s">
        <v>148</v>
      </c>
      <c r="H51" s="94" t="s">
        <v>149</v>
      </c>
      <c r="I51" s="85"/>
      <c r="J51" s="94"/>
      <c r="K51" s="94" t="s">
        <v>150</v>
      </c>
      <c r="L51" s="94"/>
      <c r="M51" s="94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</row>
    <row r="52" ht="30" hidden="1" customHeight="1" spans="1:24">
      <c r="A52" s="85">
        <v>16</v>
      </c>
      <c r="B52" s="103" t="s">
        <v>151</v>
      </c>
      <c r="C52" s="85" t="s">
        <v>145</v>
      </c>
      <c r="D52" s="87">
        <v>1.5</v>
      </c>
      <c r="E52" s="104"/>
      <c r="F52" s="87">
        <v>1.5</v>
      </c>
      <c r="G52" s="94" t="s">
        <v>152</v>
      </c>
      <c r="H52" s="94" t="s">
        <v>153</v>
      </c>
      <c r="I52" s="85"/>
      <c r="J52" s="94"/>
      <c r="K52" s="94" t="s">
        <v>154</v>
      </c>
      <c r="L52" s="94"/>
      <c r="M52" s="94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</row>
    <row r="53" ht="42" hidden="1" customHeight="1" spans="1:24">
      <c r="A53" s="85">
        <v>17</v>
      </c>
      <c r="B53" s="86" t="s">
        <v>155</v>
      </c>
      <c r="C53" s="85" t="s">
        <v>156</v>
      </c>
      <c r="D53" s="87">
        <f>E53+F53</f>
        <v>0.86</v>
      </c>
      <c r="E53" s="87"/>
      <c r="F53" s="87">
        <v>0.86</v>
      </c>
      <c r="G53" s="94" t="s">
        <v>55</v>
      </c>
      <c r="H53" s="94" t="s">
        <v>79</v>
      </c>
      <c r="I53" s="85"/>
      <c r="J53" s="94"/>
      <c r="K53" s="112" t="s">
        <v>157</v>
      </c>
      <c r="L53" s="94" t="s">
        <v>112</v>
      </c>
      <c r="M53" s="113"/>
      <c r="N53" s="113"/>
      <c r="O53" s="94" t="s">
        <v>67</v>
      </c>
      <c r="P53" s="113"/>
      <c r="Q53" s="113"/>
      <c r="R53" s="113"/>
      <c r="S53" s="113"/>
      <c r="T53" s="113"/>
      <c r="U53" s="113"/>
      <c r="V53" s="113"/>
      <c r="W53" s="113"/>
      <c r="X53" s="113"/>
    </row>
    <row r="54" ht="28.5" hidden="1" customHeight="1" spans="1:24">
      <c r="A54" s="85">
        <v>18</v>
      </c>
      <c r="B54" s="103" t="s">
        <v>158</v>
      </c>
      <c r="C54" s="85" t="s">
        <v>156</v>
      </c>
      <c r="D54" s="87">
        <f>E54+F54</f>
        <v>0.06</v>
      </c>
      <c r="E54" s="87"/>
      <c r="F54" s="87">
        <v>0.06</v>
      </c>
      <c r="G54" s="88" t="s">
        <v>159</v>
      </c>
      <c r="H54" s="88" t="s">
        <v>76</v>
      </c>
      <c r="I54" s="85"/>
      <c r="J54" s="94"/>
      <c r="K54" s="112" t="s">
        <v>83</v>
      </c>
      <c r="L54" s="94" t="s">
        <v>112</v>
      </c>
      <c r="M54" s="113">
        <v>2017</v>
      </c>
      <c r="N54" s="113"/>
      <c r="O54" s="94" t="s">
        <v>67</v>
      </c>
      <c r="P54" s="113"/>
      <c r="Q54" s="113"/>
      <c r="R54" s="113"/>
      <c r="S54" s="113"/>
      <c r="T54" s="113"/>
      <c r="U54" s="113"/>
      <c r="V54" s="113"/>
      <c r="W54" s="113"/>
      <c r="X54" s="113"/>
    </row>
    <row r="55" ht="65.1" hidden="1" customHeight="1" spans="1:24">
      <c r="A55" s="85">
        <v>19</v>
      </c>
      <c r="B55" s="86" t="s">
        <v>160</v>
      </c>
      <c r="C55" s="85" t="s">
        <v>156</v>
      </c>
      <c r="D55" s="87">
        <f>SUM(D56:D62)</f>
        <v>2.5</v>
      </c>
      <c r="E55" s="87"/>
      <c r="F55" s="87">
        <f t="shared" ref="F55" si="1">SUM(F56:F62)</f>
        <v>2.5</v>
      </c>
      <c r="G55" s="88" t="s">
        <v>161</v>
      </c>
      <c r="H55" s="88" t="s">
        <v>162</v>
      </c>
      <c r="I55" s="85"/>
      <c r="J55" s="94"/>
      <c r="K55" s="112" t="s">
        <v>163</v>
      </c>
      <c r="L55" s="94" t="s">
        <v>112</v>
      </c>
      <c r="M55" s="113">
        <v>2017</v>
      </c>
      <c r="N55" s="113"/>
      <c r="O55" s="94" t="s">
        <v>67</v>
      </c>
      <c r="P55" s="113"/>
      <c r="Q55" s="113"/>
      <c r="R55" s="113"/>
      <c r="S55" s="113"/>
      <c r="T55" s="113"/>
      <c r="U55" s="113"/>
      <c r="V55" s="113"/>
      <c r="W55" s="113"/>
      <c r="X55" s="113"/>
    </row>
    <row r="56" s="51" customFormat="1" ht="18.9" hidden="1" customHeight="1" spans="1:24">
      <c r="A56" s="95"/>
      <c r="B56" s="102" t="s">
        <v>164</v>
      </c>
      <c r="C56" s="95" t="s">
        <v>156</v>
      </c>
      <c r="D56" s="98">
        <f t="shared" ref="D56:D62" si="2">E56+F56</f>
        <v>0.7</v>
      </c>
      <c r="E56" s="98"/>
      <c r="F56" s="98">
        <v>0.7</v>
      </c>
      <c r="G56" s="99" t="s">
        <v>55</v>
      </c>
      <c r="H56" s="99" t="s">
        <v>117</v>
      </c>
      <c r="I56" s="95"/>
      <c r="J56" s="100"/>
      <c r="K56" s="117"/>
      <c r="L56" s="100"/>
      <c r="M56" s="116"/>
      <c r="N56" s="116"/>
      <c r="O56" s="100"/>
      <c r="P56" s="116"/>
      <c r="Q56" s="116"/>
      <c r="R56" s="116"/>
      <c r="S56" s="116"/>
      <c r="T56" s="116"/>
      <c r="U56" s="116"/>
      <c r="V56" s="116"/>
      <c r="W56" s="116"/>
      <c r="X56" s="116"/>
    </row>
    <row r="57" s="51" customFormat="1" ht="18.9" hidden="1" customHeight="1" spans="1:24">
      <c r="A57" s="95"/>
      <c r="B57" s="102" t="s">
        <v>103</v>
      </c>
      <c r="C57" s="95" t="s">
        <v>156</v>
      </c>
      <c r="D57" s="98">
        <f t="shared" si="2"/>
        <v>0.4</v>
      </c>
      <c r="E57" s="98"/>
      <c r="F57" s="98">
        <v>0.4</v>
      </c>
      <c r="G57" s="99" t="s">
        <v>165</v>
      </c>
      <c r="H57" s="99" t="s">
        <v>105</v>
      </c>
      <c r="I57" s="95"/>
      <c r="J57" s="100"/>
      <c r="K57" s="117"/>
      <c r="L57" s="100"/>
      <c r="M57" s="116"/>
      <c r="N57" s="116"/>
      <c r="O57" s="100"/>
      <c r="P57" s="116"/>
      <c r="Q57" s="116"/>
      <c r="R57" s="116"/>
      <c r="S57" s="116"/>
      <c r="T57" s="116"/>
      <c r="U57" s="116"/>
      <c r="V57" s="116"/>
      <c r="W57" s="116"/>
      <c r="X57" s="116"/>
    </row>
    <row r="58" s="51" customFormat="1" ht="18.9" hidden="1" customHeight="1" spans="1:24">
      <c r="A58" s="95"/>
      <c r="B58" s="102" t="s">
        <v>166</v>
      </c>
      <c r="C58" s="95" t="s">
        <v>156</v>
      </c>
      <c r="D58" s="98">
        <f t="shared" si="2"/>
        <v>0.25</v>
      </c>
      <c r="E58" s="98"/>
      <c r="F58" s="98">
        <v>0.25</v>
      </c>
      <c r="G58" s="99" t="s">
        <v>167</v>
      </c>
      <c r="H58" s="99" t="s">
        <v>168</v>
      </c>
      <c r="I58" s="95"/>
      <c r="J58" s="100"/>
      <c r="K58" s="117"/>
      <c r="L58" s="100"/>
      <c r="M58" s="116"/>
      <c r="N58" s="116"/>
      <c r="O58" s="100"/>
      <c r="P58" s="116"/>
      <c r="Q58" s="116"/>
      <c r="R58" s="116"/>
      <c r="S58" s="116"/>
      <c r="T58" s="116"/>
      <c r="U58" s="116"/>
      <c r="V58" s="116"/>
      <c r="W58" s="116"/>
      <c r="X58" s="116"/>
    </row>
    <row r="59" s="51" customFormat="1" ht="18.9" hidden="1" customHeight="1" spans="1:24">
      <c r="A59" s="95"/>
      <c r="B59" s="102" t="s">
        <v>68</v>
      </c>
      <c r="C59" s="95" t="s">
        <v>156</v>
      </c>
      <c r="D59" s="98">
        <f t="shared" si="2"/>
        <v>0.15</v>
      </c>
      <c r="E59" s="98"/>
      <c r="F59" s="98">
        <v>0.15</v>
      </c>
      <c r="G59" s="99" t="s">
        <v>169</v>
      </c>
      <c r="H59" s="99" t="s">
        <v>70</v>
      </c>
      <c r="I59" s="95"/>
      <c r="J59" s="100"/>
      <c r="K59" s="117"/>
      <c r="L59" s="100"/>
      <c r="M59" s="116"/>
      <c r="N59" s="116"/>
      <c r="O59" s="100"/>
      <c r="P59" s="116"/>
      <c r="Q59" s="116"/>
      <c r="R59" s="116"/>
      <c r="S59" s="116"/>
      <c r="T59" s="116"/>
      <c r="U59" s="116"/>
      <c r="V59" s="116"/>
      <c r="W59" s="116"/>
      <c r="X59" s="116"/>
    </row>
    <row r="60" s="51" customFormat="1" ht="18.9" hidden="1" customHeight="1" spans="1:24">
      <c r="A60" s="95"/>
      <c r="B60" s="102" t="s">
        <v>71</v>
      </c>
      <c r="C60" s="95" t="s">
        <v>156</v>
      </c>
      <c r="D60" s="98">
        <f t="shared" si="2"/>
        <v>0.34</v>
      </c>
      <c r="E60" s="98"/>
      <c r="F60" s="98">
        <v>0.34</v>
      </c>
      <c r="G60" s="99" t="s">
        <v>170</v>
      </c>
      <c r="H60" s="99" t="s">
        <v>73</v>
      </c>
      <c r="I60" s="95"/>
      <c r="J60" s="100"/>
      <c r="K60" s="117"/>
      <c r="L60" s="100"/>
      <c r="M60" s="116"/>
      <c r="N60" s="116"/>
      <c r="O60" s="100"/>
      <c r="P60" s="116"/>
      <c r="Q60" s="116"/>
      <c r="R60" s="116"/>
      <c r="S60" s="116"/>
      <c r="T60" s="116"/>
      <c r="U60" s="116"/>
      <c r="V60" s="116"/>
      <c r="W60" s="116"/>
      <c r="X60" s="116"/>
    </row>
    <row r="61" s="51" customFormat="1" ht="18.9" hidden="1" customHeight="1" spans="1:24">
      <c r="A61" s="95"/>
      <c r="B61" s="102" t="s">
        <v>171</v>
      </c>
      <c r="C61" s="95" t="s">
        <v>156</v>
      </c>
      <c r="D61" s="98">
        <f t="shared" si="2"/>
        <v>0.42</v>
      </c>
      <c r="E61" s="98"/>
      <c r="F61" s="98">
        <v>0.42</v>
      </c>
      <c r="G61" s="99" t="s">
        <v>172</v>
      </c>
      <c r="H61" s="100" t="s">
        <v>79</v>
      </c>
      <c r="I61" s="95"/>
      <c r="J61" s="100"/>
      <c r="K61" s="117"/>
      <c r="L61" s="100"/>
      <c r="M61" s="116"/>
      <c r="N61" s="116"/>
      <c r="O61" s="100"/>
      <c r="P61" s="116"/>
      <c r="Q61" s="116"/>
      <c r="R61" s="116"/>
      <c r="S61" s="116"/>
      <c r="T61" s="116"/>
      <c r="U61" s="116"/>
      <c r="V61" s="116"/>
      <c r="W61" s="116"/>
      <c r="X61" s="116"/>
    </row>
    <row r="62" s="51" customFormat="1" ht="18.9" hidden="1" customHeight="1" spans="1:24">
      <c r="A62" s="95"/>
      <c r="B62" s="102" t="s">
        <v>100</v>
      </c>
      <c r="C62" s="95" t="s">
        <v>156</v>
      </c>
      <c r="D62" s="98">
        <f t="shared" si="2"/>
        <v>0.24</v>
      </c>
      <c r="E62" s="98"/>
      <c r="F62" s="98">
        <v>0.24</v>
      </c>
      <c r="G62" s="99" t="s">
        <v>173</v>
      </c>
      <c r="H62" s="99" t="s">
        <v>82</v>
      </c>
      <c r="I62" s="95"/>
      <c r="J62" s="100"/>
      <c r="K62" s="117"/>
      <c r="L62" s="100"/>
      <c r="M62" s="116"/>
      <c r="N62" s="116"/>
      <c r="O62" s="100"/>
      <c r="P62" s="116"/>
      <c r="Q62" s="116"/>
      <c r="R62" s="116"/>
      <c r="S62" s="116"/>
      <c r="T62" s="116"/>
      <c r="U62" s="116"/>
      <c r="V62" s="116"/>
      <c r="W62" s="116"/>
      <c r="X62" s="116"/>
    </row>
    <row r="63" ht="19.95" hidden="1" customHeight="1" spans="1:24">
      <c r="A63" s="85">
        <v>20</v>
      </c>
      <c r="B63" s="86" t="s">
        <v>174</v>
      </c>
      <c r="C63" s="85" t="s">
        <v>156</v>
      </c>
      <c r="D63" s="87">
        <v>0.68</v>
      </c>
      <c r="E63" s="87"/>
      <c r="F63" s="87">
        <v>0.68</v>
      </c>
      <c r="G63" s="104" t="s">
        <v>175</v>
      </c>
      <c r="H63" s="104" t="s">
        <v>73</v>
      </c>
      <c r="I63" s="85"/>
      <c r="J63" s="88"/>
      <c r="K63" s="112" t="s">
        <v>176</v>
      </c>
      <c r="L63" s="94" t="s">
        <v>58</v>
      </c>
      <c r="M63" s="113"/>
      <c r="N63" s="113"/>
      <c r="O63" s="94"/>
      <c r="P63" s="113"/>
      <c r="Q63" s="113"/>
      <c r="R63" s="113"/>
      <c r="S63" s="113"/>
      <c r="T63" s="113"/>
      <c r="U63" s="113"/>
      <c r="V63" s="113"/>
      <c r="W63" s="113"/>
      <c r="X63" s="113"/>
    </row>
    <row r="64" ht="19.95" hidden="1" customHeight="1" spans="1:24">
      <c r="A64" s="85">
        <v>21</v>
      </c>
      <c r="B64" s="86" t="s">
        <v>177</v>
      </c>
      <c r="C64" s="85" t="s">
        <v>156</v>
      </c>
      <c r="D64" s="87">
        <v>0.02</v>
      </c>
      <c r="E64" s="87"/>
      <c r="F64" s="87">
        <v>0.02</v>
      </c>
      <c r="G64" s="94" t="s">
        <v>55</v>
      </c>
      <c r="H64" s="88" t="s">
        <v>76</v>
      </c>
      <c r="I64" s="85"/>
      <c r="J64" s="88"/>
      <c r="K64" s="112" t="s">
        <v>176</v>
      </c>
      <c r="L64" s="94" t="s">
        <v>58</v>
      </c>
      <c r="M64" s="113">
        <v>2017</v>
      </c>
      <c r="N64" s="113"/>
      <c r="O64" s="94" t="s">
        <v>67</v>
      </c>
      <c r="P64" s="113"/>
      <c r="Q64" s="113"/>
      <c r="R64" s="113"/>
      <c r="S64" s="113"/>
      <c r="T64" s="113"/>
      <c r="U64" s="113"/>
      <c r="V64" s="113"/>
      <c r="W64" s="113"/>
      <c r="X64" s="113"/>
    </row>
    <row r="65" ht="30" hidden="1" customHeight="1" spans="1:24">
      <c r="A65" s="85">
        <v>22</v>
      </c>
      <c r="B65" s="86" t="s">
        <v>178</v>
      </c>
      <c r="C65" s="85" t="s">
        <v>156</v>
      </c>
      <c r="D65" s="87">
        <v>1</v>
      </c>
      <c r="E65" s="87"/>
      <c r="F65" s="87">
        <v>1</v>
      </c>
      <c r="G65" s="104" t="s">
        <v>179</v>
      </c>
      <c r="H65" s="94" t="s">
        <v>180</v>
      </c>
      <c r="I65" s="85"/>
      <c r="J65" s="88"/>
      <c r="K65" s="112" t="s">
        <v>176</v>
      </c>
      <c r="L65" s="94" t="s">
        <v>58</v>
      </c>
      <c r="M65" s="113"/>
      <c r="N65" s="113"/>
      <c r="O65" s="94"/>
      <c r="P65" s="113"/>
      <c r="Q65" s="113"/>
      <c r="R65" s="113"/>
      <c r="S65" s="113"/>
      <c r="T65" s="113"/>
      <c r="U65" s="113"/>
      <c r="V65" s="113"/>
      <c r="W65" s="113"/>
      <c r="X65" s="113"/>
    </row>
    <row r="66" ht="19.95" hidden="1" customHeight="1" spans="1:24">
      <c r="A66" s="85">
        <v>23</v>
      </c>
      <c r="B66" s="86" t="s">
        <v>181</v>
      </c>
      <c r="C66" s="85" t="s">
        <v>156</v>
      </c>
      <c r="D66" s="87">
        <v>4</v>
      </c>
      <c r="E66" s="87"/>
      <c r="F66" s="87">
        <v>4</v>
      </c>
      <c r="G66" s="104" t="s">
        <v>182</v>
      </c>
      <c r="H66" s="94" t="s">
        <v>82</v>
      </c>
      <c r="I66" s="85"/>
      <c r="J66" s="88"/>
      <c r="K66" s="112" t="s">
        <v>176</v>
      </c>
      <c r="L66" s="94" t="s">
        <v>58</v>
      </c>
      <c r="M66" s="113"/>
      <c r="N66" s="113"/>
      <c r="O66" s="94"/>
      <c r="P66" s="113"/>
      <c r="Q66" s="113"/>
      <c r="R66" s="113"/>
      <c r="S66" s="113"/>
      <c r="T66" s="113"/>
      <c r="U66" s="113"/>
      <c r="V66" s="113"/>
      <c r="W66" s="113"/>
      <c r="X66" s="113"/>
    </row>
    <row r="67" ht="36" spans="1:24">
      <c r="A67" s="85">
        <v>24</v>
      </c>
      <c r="B67" s="86" t="s">
        <v>183</v>
      </c>
      <c r="C67" s="85" t="s">
        <v>184</v>
      </c>
      <c r="D67" s="87">
        <f>E67+F67</f>
        <v>6.95</v>
      </c>
      <c r="E67" s="87"/>
      <c r="F67" s="87">
        <v>6.95</v>
      </c>
      <c r="G67" s="94" t="s">
        <v>185</v>
      </c>
      <c r="H67" s="94" t="s">
        <v>186</v>
      </c>
      <c r="I67" s="85">
        <v>26</v>
      </c>
      <c r="J67" s="94" t="s">
        <v>187</v>
      </c>
      <c r="K67" s="94" t="s">
        <v>188</v>
      </c>
      <c r="L67" s="94" t="s">
        <v>66</v>
      </c>
      <c r="M67" s="113"/>
      <c r="N67" s="113"/>
      <c r="O67" s="94" t="s">
        <v>67</v>
      </c>
      <c r="P67" s="113"/>
      <c r="Q67" s="113"/>
      <c r="R67" s="113"/>
      <c r="S67" s="113"/>
      <c r="T67" s="113"/>
      <c r="U67" s="113"/>
      <c r="V67" s="113"/>
      <c r="W67" s="113"/>
      <c r="X67" s="113"/>
    </row>
    <row r="68" s="51" customFormat="1" ht="19.05" customHeight="1" spans="1:24">
      <c r="A68" s="95"/>
      <c r="B68" s="96" t="s">
        <v>189</v>
      </c>
      <c r="C68" s="95" t="s">
        <v>184</v>
      </c>
      <c r="D68" s="98">
        <v>1</v>
      </c>
      <c r="E68" s="98"/>
      <c r="F68" s="98">
        <v>1</v>
      </c>
      <c r="G68" s="100" t="s">
        <v>190</v>
      </c>
      <c r="H68" s="100" t="s">
        <v>189</v>
      </c>
      <c r="I68" s="95"/>
      <c r="J68" s="100"/>
      <c r="K68" s="100"/>
      <c r="L68" s="100"/>
      <c r="M68" s="116"/>
      <c r="N68" s="116"/>
      <c r="O68" s="100"/>
      <c r="P68" s="116"/>
      <c r="Q68" s="116"/>
      <c r="R68" s="116"/>
      <c r="S68" s="116"/>
      <c r="T68" s="116"/>
      <c r="U68" s="116"/>
      <c r="V68" s="116"/>
      <c r="W68" s="116"/>
      <c r="X68" s="116"/>
    </row>
    <row r="69" s="51" customFormat="1" ht="18.9" hidden="1" customHeight="1" spans="1:24">
      <c r="A69" s="95"/>
      <c r="B69" s="96" t="s">
        <v>74</v>
      </c>
      <c r="C69" s="95" t="s">
        <v>184</v>
      </c>
      <c r="D69" s="98">
        <v>5.27</v>
      </c>
      <c r="E69" s="98"/>
      <c r="F69" s="98">
        <v>5.27</v>
      </c>
      <c r="G69" s="100" t="s">
        <v>159</v>
      </c>
      <c r="H69" s="100" t="s">
        <v>74</v>
      </c>
      <c r="I69" s="95"/>
      <c r="J69" s="100"/>
      <c r="K69" s="100"/>
      <c r="L69" s="100"/>
      <c r="M69" s="116"/>
      <c r="N69" s="116"/>
      <c r="O69" s="100"/>
      <c r="P69" s="116"/>
      <c r="Q69" s="116"/>
      <c r="R69" s="116"/>
      <c r="S69" s="116"/>
      <c r="T69" s="116"/>
      <c r="U69" s="116"/>
      <c r="V69" s="116"/>
      <c r="W69" s="116"/>
      <c r="X69" s="116"/>
    </row>
    <row r="70" s="51" customFormat="1" ht="18.9" hidden="1" customHeight="1" spans="1:24">
      <c r="A70" s="95"/>
      <c r="B70" s="96" t="s">
        <v>68</v>
      </c>
      <c r="C70" s="95" t="s">
        <v>184</v>
      </c>
      <c r="D70" s="98">
        <v>0.68</v>
      </c>
      <c r="E70" s="98"/>
      <c r="F70" s="98">
        <v>0.68</v>
      </c>
      <c r="G70" s="100" t="s">
        <v>190</v>
      </c>
      <c r="H70" s="100" t="s">
        <v>68</v>
      </c>
      <c r="I70" s="95"/>
      <c r="J70" s="100"/>
      <c r="K70" s="100"/>
      <c r="L70" s="100"/>
      <c r="M70" s="116"/>
      <c r="N70" s="116"/>
      <c r="O70" s="100"/>
      <c r="P70" s="116"/>
      <c r="Q70" s="116"/>
      <c r="R70" s="116"/>
      <c r="S70" s="116"/>
      <c r="T70" s="116"/>
      <c r="U70" s="116"/>
      <c r="V70" s="116"/>
      <c r="W70" s="116"/>
      <c r="X70" s="116"/>
    </row>
    <row r="71" ht="19.05" customHeight="1" spans="1:24">
      <c r="A71" s="89" t="s">
        <v>191</v>
      </c>
      <c r="B71" s="90" t="s">
        <v>192</v>
      </c>
      <c r="C71" s="85"/>
      <c r="D71" s="87"/>
      <c r="E71" s="87"/>
      <c r="F71" s="87"/>
      <c r="G71" s="88"/>
      <c r="H71" s="88"/>
      <c r="I71" s="85"/>
      <c r="J71" s="94"/>
      <c r="K71" s="94"/>
      <c r="L71" s="94"/>
      <c r="M71" s="113"/>
      <c r="N71" s="113"/>
      <c r="O71" s="94"/>
      <c r="P71" s="113"/>
      <c r="Q71" s="113"/>
      <c r="R71" s="113"/>
      <c r="S71" s="113"/>
      <c r="T71" s="113"/>
      <c r="U71" s="113"/>
      <c r="V71" s="113"/>
      <c r="W71" s="113"/>
      <c r="X71" s="113"/>
    </row>
    <row r="72" ht="19.05" customHeight="1" spans="1:24">
      <c r="A72" s="89" t="s">
        <v>193</v>
      </c>
      <c r="B72" s="90" t="s">
        <v>194</v>
      </c>
      <c r="C72" s="85"/>
      <c r="D72" s="87"/>
      <c r="E72" s="87"/>
      <c r="F72" s="87"/>
      <c r="G72" s="88"/>
      <c r="H72" s="88"/>
      <c r="I72" s="85"/>
      <c r="J72" s="94"/>
      <c r="K72" s="94"/>
      <c r="L72" s="94"/>
      <c r="M72" s="113"/>
      <c r="N72" s="113"/>
      <c r="O72" s="94"/>
      <c r="P72" s="113"/>
      <c r="Q72" s="113"/>
      <c r="R72" s="113"/>
      <c r="S72" s="113"/>
      <c r="T72" s="113"/>
      <c r="U72" s="113"/>
      <c r="V72" s="113"/>
      <c r="W72" s="113"/>
      <c r="X72" s="113"/>
    </row>
    <row r="73" ht="19.05" customHeight="1" spans="1:24">
      <c r="A73" s="89" t="s">
        <v>195</v>
      </c>
      <c r="B73" s="90" t="s">
        <v>123</v>
      </c>
      <c r="C73" s="85"/>
      <c r="D73" s="87"/>
      <c r="E73" s="87"/>
      <c r="F73" s="87"/>
      <c r="G73" s="88"/>
      <c r="H73" s="88"/>
      <c r="I73" s="85"/>
      <c r="J73" s="94"/>
      <c r="K73" s="94"/>
      <c r="L73" s="94"/>
      <c r="M73" s="113"/>
      <c r="N73" s="113"/>
      <c r="O73" s="94"/>
      <c r="P73" s="113"/>
      <c r="Q73" s="113"/>
      <c r="R73" s="113"/>
      <c r="S73" s="113"/>
      <c r="T73" s="113"/>
      <c r="U73" s="113"/>
      <c r="V73" s="113"/>
      <c r="W73" s="113"/>
      <c r="X73" s="113"/>
    </row>
    <row r="74" ht="19.05" customHeight="1" spans="1:24">
      <c r="A74" s="85">
        <v>25</v>
      </c>
      <c r="B74" s="86" t="s">
        <v>196</v>
      </c>
      <c r="C74" s="85" t="s">
        <v>87</v>
      </c>
      <c r="D74" s="87">
        <f>E74+F74</f>
        <v>0.69</v>
      </c>
      <c r="E74" s="87"/>
      <c r="F74" s="87">
        <v>0.69</v>
      </c>
      <c r="G74" s="94" t="s">
        <v>62</v>
      </c>
      <c r="H74" s="88" t="s">
        <v>56</v>
      </c>
      <c r="I74" s="85"/>
      <c r="J74" s="94"/>
      <c r="K74" s="112" t="s">
        <v>83</v>
      </c>
      <c r="L74" s="94" t="s">
        <v>112</v>
      </c>
      <c r="M74" s="113">
        <v>2017</v>
      </c>
      <c r="N74" s="113"/>
      <c r="O74" s="94"/>
      <c r="P74" s="113"/>
      <c r="Q74" s="113"/>
      <c r="R74" s="113"/>
      <c r="S74" s="113"/>
      <c r="T74" s="113"/>
      <c r="U74" s="113"/>
      <c r="V74" s="113"/>
      <c r="W74" s="113"/>
      <c r="X74" s="113"/>
    </row>
    <row r="75" ht="30" hidden="1" customHeight="1" spans="1:24">
      <c r="A75" s="85">
        <v>26</v>
      </c>
      <c r="B75" s="86" t="s">
        <v>197</v>
      </c>
      <c r="C75" s="85" t="s">
        <v>87</v>
      </c>
      <c r="D75" s="87">
        <f>E75+F75</f>
        <v>1.2</v>
      </c>
      <c r="E75" s="87"/>
      <c r="F75" s="87">
        <v>1.2</v>
      </c>
      <c r="G75" s="94" t="s">
        <v>137</v>
      </c>
      <c r="H75" s="88" t="s">
        <v>76</v>
      </c>
      <c r="I75" s="85"/>
      <c r="J75" s="94"/>
      <c r="K75" s="112" t="s">
        <v>83</v>
      </c>
      <c r="L75" s="94" t="s">
        <v>112</v>
      </c>
      <c r="M75" s="113"/>
      <c r="N75" s="113"/>
      <c r="O75" s="94"/>
      <c r="P75" s="113"/>
      <c r="Q75" s="113"/>
      <c r="R75" s="113"/>
      <c r="S75" s="113"/>
      <c r="T75" s="113"/>
      <c r="U75" s="113"/>
      <c r="V75" s="113"/>
      <c r="W75" s="113"/>
      <c r="X75" s="113"/>
    </row>
    <row r="76" ht="39.9" hidden="1" customHeight="1" spans="1:24">
      <c r="A76" s="85">
        <v>27</v>
      </c>
      <c r="B76" s="86" t="s">
        <v>198</v>
      </c>
      <c r="C76" s="85" t="s">
        <v>87</v>
      </c>
      <c r="D76" s="87">
        <f>E76+F76</f>
        <v>3.08</v>
      </c>
      <c r="E76" s="87"/>
      <c r="F76" s="87">
        <v>3.08</v>
      </c>
      <c r="G76" s="88" t="s">
        <v>199</v>
      </c>
      <c r="H76" s="88" t="s">
        <v>117</v>
      </c>
      <c r="I76" s="85">
        <v>40</v>
      </c>
      <c r="J76" s="94" t="s">
        <v>200</v>
      </c>
      <c r="K76" s="112" t="s">
        <v>83</v>
      </c>
      <c r="L76" s="94" t="s">
        <v>112</v>
      </c>
      <c r="M76" s="113">
        <v>2017</v>
      </c>
      <c r="N76" s="113"/>
      <c r="O76" s="94"/>
      <c r="P76" s="113"/>
      <c r="Q76" s="113"/>
      <c r="R76" s="113"/>
      <c r="S76" s="113"/>
      <c r="T76" s="113"/>
      <c r="U76" s="113"/>
      <c r="V76" s="113"/>
      <c r="W76" s="113"/>
      <c r="X76" s="113"/>
    </row>
    <row r="77" ht="18.6" hidden="1" customHeight="1" spans="1:24">
      <c r="A77" s="89" t="s">
        <v>195</v>
      </c>
      <c r="B77" s="90" t="s">
        <v>125</v>
      </c>
      <c r="C77" s="85"/>
      <c r="D77" s="87"/>
      <c r="E77" s="87"/>
      <c r="F77" s="87"/>
      <c r="G77" s="88"/>
      <c r="H77" s="88"/>
      <c r="I77" s="85"/>
      <c r="J77" s="94"/>
      <c r="K77" s="112"/>
      <c r="L77" s="94"/>
      <c r="M77" s="94"/>
      <c r="N77" s="113"/>
      <c r="O77" s="94"/>
      <c r="P77" s="113"/>
      <c r="Q77" s="113"/>
      <c r="R77" s="113"/>
      <c r="S77" s="113"/>
      <c r="T77" s="113"/>
      <c r="U77" s="113"/>
      <c r="V77" s="113"/>
      <c r="W77" s="113"/>
      <c r="X77" s="113"/>
    </row>
    <row r="78" ht="30" hidden="1" customHeight="1" spans="1:24">
      <c r="A78" s="85">
        <v>28</v>
      </c>
      <c r="B78" s="86" t="s">
        <v>201</v>
      </c>
      <c r="C78" s="85" t="s">
        <v>62</v>
      </c>
      <c r="D78" s="87">
        <f t="shared" ref="D78:D80" si="3">E78+F78</f>
        <v>0.5</v>
      </c>
      <c r="E78" s="87"/>
      <c r="F78" s="87">
        <v>0.5</v>
      </c>
      <c r="G78" s="88" t="s">
        <v>159</v>
      </c>
      <c r="H78" s="88" t="s">
        <v>168</v>
      </c>
      <c r="I78" s="85"/>
      <c r="J78" s="94"/>
      <c r="K78" s="112" t="s">
        <v>83</v>
      </c>
      <c r="L78" s="94" t="s">
        <v>66</v>
      </c>
      <c r="M78" s="113">
        <v>2017</v>
      </c>
      <c r="N78" s="113"/>
      <c r="O78" s="94" t="s">
        <v>67</v>
      </c>
      <c r="P78" s="113"/>
      <c r="Q78" s="113"/>
      <c r="R78" s="113"/>
      <c r="S78" s="113"/>
      <c r="T78" s="113"/>
      <c r="U78" s="113"/>
      <c r="V78" s="113"/>
      <c r="W78" s="113"/>
      <c r="X78" s="113"/>
    </row>
    <row r="79" ht="30" hidden="1" customHeight="1" spans="1:24">
      <c r="A79" s="85">
        <v>29</v>
      </c>
      <c r="B79" s="86" t="s">
        <v>202</v>
      </c>
      <c r="C79" s="85" t="s">
        <v>62</v>
      </c>
      <c r="D79" s="87">
        <f t="shared" si="3"/>
        <v>3</v>
      </c>
      <c r="E79" s="87"/>
      <c r="F79" s="87">
        <v>3</v>
      </c>
      <c r="G79" s="88" t="s">
        <v>203</v>
      </c>
      <c r="H79" s="88" t="s">
        <v>70</v>
      </c>
      <c r="I79" s="85"/>
      <c r="J79" s="94"/>
      <c r="K79" s="112" t="s">
        <v>83</v>
      </c>
      <c r="L79" s="94" t="s">
        <v>66</v>
      </c>
      <c r="M79" s="113">
        <v>2017</v>
      </c>
      <c r="N79" s="113"/>
      <c r="O79" s="94" t="s">
        <v>67</v>
      </c>
      <c r="P79" s="113"/>
      <c r="Q79" s="113"/>
      <c r="R79" s="113"/>
      <c r="S79" s="113"/>
      <c r="T79" s="113"/>
      <c r="U79" s="113"/>
      <c r="V79" s="113"/>
      <c r="W79" s="113"/>
      <c r="X79" s="113"/>
    </row>
    <row r="80" ht="30" hidden="1" customHeight="1" spans="1:24">
      <c r="A80" s="85">
        <v>30</v>
      </c>
      <c r="B80" s="86" t="s">
        <v>204</v>
      </c>
      <c r="C80" s="85" t="s">
        <v>62</v>
      </c>
      <c r="D80" s="87">
        <f t="shared" si="3"/>
        <v>3.5</v>
      </c>
      <c r="E80" s="87">
        <v>3.1</v>
      </c>
      <c r="F80" s="87">
        <v>0.4</v>
      </c>
      <c r="G80" s="88" t="s">
        <v>55</v>
      </c>
      <c r="H80" s="88" t="s">
        <v>76</v>
      </c>
      <c r="I80" s="85"/>
      <c r="J80" s="94"/>
      <c r="K80" s="112" t="s">
        <v>83</v>
      </c>
      <c r="L80" s="94" t="s">
        <v>112</v>
      </c>
      <c r="M80" s="113"/>
      <c r="N80" s="113"/>
      <c r="O80" s="94" t="s">
        <v>67</v>
      </c>
      <c r="P80" s="113"/>
      <c r="Q80" s="113"/>
      <c r="R80" s="113"/>
      <c r="S80" s="113"/>
      <c r="T80" s="113"/>
      <c r="U80" s="113"/>
      <c r="V80" s="113"/>
      <c r="W80" s="113"/>
      <c r="X80" s="113"/>
    </row>
    <row r="81" ht="30" hidden="1" customHeight="1" spans="1:24">
      <c r="A81" s="85">
        <v>31</v>
      </c>
      <c r="B81" s="86" t="s">
        <v>205</v>
      </c>
      <c r="C81" s="85" t="s">
        <v>62</v>
      </c>
      <c r="D81" s="87">
        <v>2.3</v>
      </c>
      <c r="E81" s="87"/>
      <c r="F81" s="87">
        <v>2.3</v>
      </c>
      <c r="G81" s="88" t="s">
        <v>55</v>
      </c>
      <c r="H81" s="94" t="s">
        <v>79</v>
      </c>
      <c r="I81" s="85">
        <v>20</v>
      </c>
      <c r="J81" s="94">
        <v>418</v>
      </c>
      <c r="K81" s="112" t="s">
        <v>83</v>
      </c>
      <c r="L81" s="94" t="s">
        <v>112</v>
      </c>
      <c r="M81" s="113"/>
      <c r="N81" s="113"/>
      <c r="O81" s="94"/>
      <c r="P81" s="113"/>
      <c r="Q81" s="113"/>
      <c r="R81" s="113"/>
      <c r="S81" s="113"/>
      <c r="T81" s="113"/>
      <c r="U81" s="113"/>
      <c r="V81" s="113"/>
      <c r="W81" s="113"/>
      <c r="X81" s="113"/>
    </row>
    <row r="82" ht="30" hidden="1" customHeight="1" spans="1:24">
      <c r="A82" s="85">
        <v>32</v>
      </c>
      <c r="B82" s="86" t="s">
        <v>206</v>
      </c>
      <c r="C82" s="85" t="s">
        <v>62</v>
      </c>
      <c r="D82" s="87">
        <v>2.15</v>
      </c>
      <c r="E82" s="87"/>
      <c r="F82" s="87">
        <v>2.15</v>
      </c>
      <c r="G82" s="88" t="s">
        <v>207</v>
      </c>
      <c r="H82" s="88" t="s">
        <v>73</v>
      </c>
      <c r="I82" s="85"/>
      <c r="J82" s="94"/>
      <c r="K82" s="112" t="s">
        <v>83</v>
      </c>
      <c r="L82" s="94" t="s">
        <v>112</v>
      </c>
      <c r="M82" s="113"/>
      <c r="N82" s="113"/>
      <c r="O82" s="94"/>
      <c r="P82" s="113"/>
      <c r="Q82" s="113"/>
      <c r="R82" s="113"/>
      <c r="S82" s="113"/>
      <c r="T82" s="113"/>
      <c r="U82" s="113"/>
      <c r="V82" s="113"/>
      <c r="W82" s="113"/>
      <c r="X82" s="113"/>
    </row>
    <row r="83" ht="30" hidden="1" customHeight="1" spans="1:24">
      <c r="A83" s="85">
        <v>33</v>
      </c>
      <c r="B83" s="86" t="s">
        <v>206</v>
      </c>
      <c r="C83" s="85" t="s">
        <v>62</v>
      </c>
      <c r="D83" s="87">
        <f>E83+F83</f>
        <v>1.5</v>
      </c>
      <c r="E83" s="87"/>
      <c r="F83" s="87">
        <v>1.5</v>
      </c>
      <c r="G83" s="88" t="s">
        <v>208</v>
      </c>
      <c r="H83" s="88" t="s">
        <v>117</v>
      </c>
      <c r="I83" s="85"/>
      <c r="J83" s="94"/>
      <c r="K83" s="112" t="s">
        <v>83</v>
      </c>
      <c r="L83" s="94" t="s">
        <v>112</v>
      </c>
      <c r="M83" s="113"/>
      <c r="N83" s="113"/>
      <c r="O83" s="94"/>
      <c r="P83" s="113"/>
      <c r="Q83" s="113"/>
      <c r="R83" s="113"/>
      <c r="S83" s="113"/>
      <c r="T83" s="113"/>
      <c r="U83" s="113"/>
      <c r="V83" s="113"/>
      <c r="W83" s="113"/>
      <c r="X83" s="113"/>
    </row>
    <row r="84" ht="30" hidden="1" customHeight="1" spans="1:24">
      <c r="A84" s="85">
        <v>34</v>
      </c>
      <c r="B84" s="86" t="s">
        <v>206</v>
      </c>
      <c r="C84" s="85" t="s">
        <v>62</v>
      </c>
      <c r="D84" s="87">
        <f>E84+F84</f>
        <v>1.5</v>
      </c>
      <c r="E84" s="87"/>
      <c r="F84" s="87">
        <v>1.5</v>
      </c>
      <c r="G84" s="88" t="s">
        <v>209</v>
      </c>
      <c r="H84" s="94" t="s">
        <v>79</v>
      </c>
      <c r="I84" s="85"/>
      <c r="J84" s="94"/>
      <c r="K84" s="112" t="s">
        <v>83</v>
      </c>
      <c r="L84" s="94" t="s">
        <v>112</v>
      </c>
      <c r="M84" s="113"/>
      <c r="N84" s="113"/>
      <c r="O84" s="94"/>
      <c r="P84" s="113"/>
      <c r="Q84" s="113"/>
      <c r="R84" s="113"/>
      <c r="S84" s="113"/>
      <c r="T84" s="113"/>
      <c r="U84" s="113"/>
      <c r="V84" s="113"/>
      <c r="W84" s="113"/>
      <c r="X84" s="113"/>
    </row>
    <row r="85" ht="18" hidden="1" customHeight="1" spans="1:24">
      <c r="A85" s="85">
        <v>35</v>
      </c>
      <c r="B85" s="86" t="s">
        <v>210</v>
      </c>
      <c r="C85" s="85" t="s">
        <v>62</v>
      </c>
      <c r="D85" s="87">
        <v>2</v>
      </c>
      <c r="E85" s="87"/>
      <c r="F85" s="87">
        <v>2</v>
      </c>
      <c r="G85" s="88" t="s">
        <v>203</v>
      </c>
      <c r="H85" s="94" t="s">
        <v>117</v>
      </c>
      <c r="I85" s="85"/>
      <c r="J85" s="94"/>
      <c r="K85" s="112" t="s">
        <v>211</v>
      </c>
      <c r="L85" s="94" t="s">
        <v>66</v>
      </c>
      <c r="M85" s="113"/>
      <c r="N85" s="113"/>
      <c r="O85" s="94" t="s">
        <v>67</v>
      </c>
      <c r="P85" s="113"/>
      <c r="Q85" s="113"/>
      <c r="R85" s="113"/>
      <c r="S85" s="113"/>
      <c r="T85" s="113"/>
      <c r="U85" s="113"/>
      <c r="V85" s="113"/>
      <c r="W85" s="113"/>
      <c r="X85" s="113"/>
    </row>
    <row r="86" ht="18" hidden="1" customHeight="1" spans="1:24">
      <c r="A86" s="85">
        <v>36</v>
      </c>
      <c r="B86" s="86" t="s">
        <v>212</v>
      </c>
      <c r="C86" s="85" t="s">
        <v>62</v>
      </c>
      <c r="D86" s="87">
        <v>0.09</v>
      </c>
      <c r="E86" s="87"/>
      <c r="F86" s="87">
        <v>0.09</v>
      </c>
      <c r="G86" s="104" t="s">
        <v>213</v>
      </c>
      <c r="H86" s="104" t="s">
        <v>105</v>
      </c>
      <c r="I86" s="125"/>
      <c r="J86" s="93"/>
      <c r="K86" s="112" t="s">
        <v>176</v>
      </c>
      <c r="L86" s="94" t="s">
        <v>58</v>
      </c>
      <c r="M86" s="113"/>
      <c r="N86" s="113"/>
      <c r="O86" s="94"/>
      <c r="P86" s="113"/>
      <c r="Q86" s="113"/>
      <c r="R86" s="113"/>
      <c r="S86" s="113"/>
      <c r="T86" s="113"/>
      <c r="U86" s="113"/>
      <c r="V86" s="113"/>
      <c r="W86" s="113"/>
      <c r="X86" s="113"/>
    </row>
    <row r="87" ht="18" hidden="1" customHeight="1" spans="1:24">
      <c r="A87" s="85">
        <v>37</v>
      </c>
      <c r="B87" s="86" t="s">
        <v>214</v>
      </c>
      <c r="C87" s="85" t="s">
        <v>62</v>
      </c>
      <c r="D87" s="87">
        <v>1.18</v>
      </c>
      <c r="E87" s="87"/>
      <c r="F87" s="87">
        <v>1.18</v>
      </c>
      <c r="G87" s="104" t="s">
        <v>215</v>
      </c>
      <c r="H87" s="104" t="s">
        <v>105</v>
      </c>
      <c r="I87" s="125"/>
      <c r="J87" s="93"/>
      <c r="K87" s="112" t="s">
        <v>176</v>
      </c>
      <c r="L87" s="94" t="s">
        <v>58</v>
      </c>
      <c r="M87" s="113"/>
      <c r="N87" s="113"/>
      <c r="O87" s="94"/>
      <c r="P87" s="113"/>
      <c r="Q87" s="113"/>
      <c r="R87" s="113"/>
      <c r="S87" s="113"/>
      <c r="T87" s="113"/>
      <c r="U87" s="113"/>
      <c r="V87" s="113"/>
      <c r="W87" s="113"/>
      <c r="X87" s="113"/>
    </row>
    <row r="88" ht="18" hidden="1" customHeight="1" spans="1:24">
      <c r="A88" s="85">
        <v>38</v>
      </c>
      <c r="B88" s="86" t="s">
        <v>216</v>
      </c>
      <c r="C88" s="85" t="s">
        <v>62</v>
      </c>
      <c r="D88" s="87">
        <v>0.6</v>
      </c>
      <c r="E88" s="87"/>
      <c r="F88" s="87">
        <v>0.6</v>
      </c>
      <c r="G88" s="104" t="s">
        <v>217</v>
      </c>
      <c r="H88" s="104" t="s">
        <v>105</v>
      </c>
      <c r="I88" s="125"/>
      <c r="J88" s="93"/>
      <c r="K88" s="112" t="s">
        <v>176</v>
      </c>
      <c r="L88" s="94" t="s">
        <v>58</v>
      </c>
      <c r="M88" s="113"/>
      <c r="N88" s="113"/>
      <c r="O88" s="94"/>
      <c r="P88" s="113"/>
      <c r="Q88" s="113"/>
      <c r="R88" s="113"/>
      <c r="S88" s="113"/>
      <c r="T88" s="113"/>
      <c r="U88" s="113"/>
      <c r="V88" s="113"/>
      <c r="W88" s="113"/>
      <c r="X88" s="113"/>
    </row>
    <row r="89" ht="18" hidden="1" customHeight="1" spans="1:24">
      <c r="A89" s="85">
        <v>39</v>
      </c>
      <c r="B89" s="86" t="s">
        <v>218</v>
      </c>
      <c r="C89" s="85" t="s">
        <v>62</v>
      </c>
      <c r="D89" s="87"/>
      <c r="E89" s="87"/>
      <c r="F89" s="87">
        <v>6.67</v>
      </c>
      <c r="G89" s="104" t="s">
        <v>219</v>
      </c>
      <c r="H89" s="104" t="s">
        <v>105</v>
      </c>
      <c r="I89" s="125"/>
      <c r="J89" s="93"/>
      <c r="K89" s="112" t="s">
        <v>176</v>
      </c>
      <c r="L89" s="94" t="s">
        <v>58</v>
      </c>
      <c r="M89" s="113"/>
      <c r="N89" s="113"/>
      <c r="O89" s="94"/>
      <c r="P89" s="113"/>
      <c r="Q89" s="113"/>
      <c r="R89" s="113"/>
      <c r="S89" s="113"/>
      <c r="T89" s="113"/>
      <c r="U89" s="113"/>
      <c r="V89" s="113"/>
      <c r="W89" s="113"/>
      <c r="X89" s="113"/>
    </row>
    <row r="90" ht="18" hidden="1" customHeight="1" spans="1:24">
      <c r="A90" s="89" t="s">
        <v>195</v>
      </c>
      <c r="B90" s="90" t="s">
        <v>220</v>
      </c>
      <c r="C90" s="85"/>
      <c r="D90" s="87"/>
      <c r="E90" s="87"/>
      <c r="F90" s="87"/>
      <c r="G90" s="88"/>
      <c r="H90" s="88"/>
      <c r="I90" s="85"/>
      <c r="J90" s="94"/>
      <c r="K90" s="94"/>
      <c r="L90" s="94"/>
      <c r="M90" s="94"/>
      <c r="N90" s="113"/>
      <c r="O90" s="94"/>
      <c r="P90" s="113"/>
      <c r="Q90" s="113"/>
      <c r="R90" s="113"/>
      <c r="S90" s="113"/>
      <c r="T90" s="113"/>
      <c r="U90" s="113"/>
      <c r="V90" s="113"/>
      <c r="W90" s="113"/>
      <c r="X90" s="113"/>
    </row>
    <row r="91" ht="28.5" hidden="1" customHeight="1" spans="1:24">
      <c r="A91" s="85">
        <v>40</v>
      </c>
      <c r="B91" s="86" t="s">
        <v>220</v>
      </c>
      <c r="C91" s="85" t="s">
        <v>145</v>
      </c>
      <c r="D91" s="87">
        <f>E91+F91</f>
        <v>1</v>
      </c>
      <c r="E91" s="87"/>
      <c r="F91" s="87">
        <v>1</v>
      </c>
      <c r="G91" s="88" t="s">
        <v>159</v>
      </c>
      <c r="H91" s="88" t="s">
        <v>73</v>
      </c>
      <c r="I91" s="85"/>
      <c r="J91" s="94"/>
      <c r="K91" s="112" t="s">
        <v>83</v>
      </c>
      <c r="L91" s="94" t="s">
        <v>112</v>
      </c>
      <c r="M91" s="113"/>
      <c r="N91" s="113"/>
      <c r="O91" s="94" t="s">
        <v>67</v>
      </c>
      <c r="P91" s="113"/>
      <c r="Q91" s="113"/>
      <c r="R91" s="113"/>
      <c r="S91" s="113"/>
      <c r="T91" s="113"/>
      <c r="U91" s="113"/>
      <c r="V91" s="113"/>
      <c r="W91" s="113"/>
      <c r="X91" s="113"/>
    </row>
    <row r="92" ht="28.5" hidden="1" customHeight="1" spans="1:24">
      <c r="A92" s="85">
        <v>41</v>
      </c>
      <c r="B92" s="86" t="s">
        <v>221</v>
      </c>
      <c r="C92" s="85" t="s">
        <v>145</v>
      </c>
      <c r="D92" s="87">
        <v>5</v>
      </c>
      <c r="E92" s="87"/>
      <c r="F92" s="87">
        <v>5</v>
      </c>
      <c r="G92" s="88" t="s">
        <v>203</v>
      </c>
      <c r="H92" s="88" t="s">
        <v>111</v>
      </c>
      <c r="I92" s="85"/>
      <c r="J92" s="94"/>
      <c r="K92" s="112" t="s">
        <v>222</v>
      </c>
      <c r="L92" s="94" t="s">
        <v>66</v>
      </c>
      <c r="M92" s="113"/>
      <c r="N92" s="113"/>
      <c r="O92" s="94" t="s">
        <v>67</v>
      </c>
      <c r="P92" s="113"/>
      <c r="Q92" s="113"/>
      <c r="R92" s="113"/>
      <c r="S92" s="113"/>
      <c r="T92" s="113"/>
      <c r="U92" s="113"/>
      <c r="V92" s="113"/>
      <c r="W92" s="113"/>
      <c r="X92" s="113"/>
    </row>
    <row r="93" ht="28.5" hidden="1" customHeight="1" spans="1:24">
      <c r="A93" s="85">
        <v>42</v>
      </c>
      <c r="B93" s="86" t="s">
        <v>223</v>
      </c>
      <c r="C93" s="85" t="s">
        <v>145</v>
      </c>
      <c r="D93" s="87">
        <v>3</v>
      </c>
      <c r="E93" s="87"/>
      <c r="F93" s="87">
        <v>3</v>
      </c>
      <c r="G93" s="88" t="s">
        <v>203</v>
      </c>
      <c r="H93" s="88" t="s">
        <v>111</v>
      </c>
      <c r="I93" s="85"/>
      <c r="J93" s="94"/>
      <c r="K93" s="112" t="s">
        <v>224</v>
      </c>
      <c r="L93" s="94" t="s">
        <v>66</v>
      </c>
      <c r="M93" s="113"/>
      <c r="N93" s="113"/>
      <c r="O93" s="94" t="s">
        <v>67</v>
      </c>
      <c r="P93" s="113"/>
      <c r="Q93" s="113"/>
      <c r="R93" s="113"/>
      <c r="S93" s="113"/>
      <c r="T93" s="113"/>
      <c r="U93" s="113"/>
      <c r="V93" s="113"/>
      <c r="W93" s="113"/>
      <c r="X93" s="113"/>
    </row>
    <row r="94" ht="28.5" hidden="1" customHeight="1" spans="1:24">
      <c r="A94" s="85">
        <v>43</v>
      </c>
      <c r="B94" s="86" t="s">
        <v>225</v>
      </c>
      <c r="C94" s="85" t="s">
        <v>145</v>
      </c>
      <c r="D94" s="87">
        <v>0.05</v>
      </c>
      <c r="E94" s="87"/>
      <c r="F94" s="87">
        <v>0.05</v>
      </c>
      <c r="G94" s="88" t="s">
        <v>145</v>
      </c>
      <c r="H94" s="88" t="s">
        <v>76</v>
      </c>
      <c r="I94" s="85">
        <v>30</v>
      </c>
      <c r="J94" s="94">
        <v>818</v>
      </c>
      <c r="K94" s="112" t="s">
        <v>211</v>
      </c>
      <c r="L94" s="94" t="s">
        <v>66</v>
      </c>
      <c r="M94" s="113"/>
      <c r="N94" s="113"/>
      <c r="O94" s="94" t="s">
        <v>67</v>
      </c>
      <c r="P94" s="113"/>
      <c r="Q94" s="126"/>
      <c r="R94" s="116"/>
      <c r="S94" s="113"/>
      <c r="T94" s="113"/>
      <c r="U94" s="113"/>
      <c r="V94" s="113"/>
      <c r="W94" s="113"/>
      <c r="X94" s="113"/>
    </row>
    <row r="95" ht="18.6" hidden="1" customHeight="1" spans="1:24">
      <c r="A95" s="89" t="s">
        <v>195</v>
      </c>
      <c r="B95" s="90" t="s">
        <v>226</v>
      </c>
      <c r="C95" s="85"/>
      <c r="D95" s="87"/>
      <c r="E95" s="87"/>
      <c r="F95" s="87"/>
      <c r="G95" s="88"/>
      <c r="H95" s="88"/>
      <c r="I95" s="85"/>
      <c r="J95" s="94"/>
      <c r="K95" s="94"/>
      <c r="L95" s="94"/>
      <c r="M95" s="94"/>
      <c r="N95" s="113"/>
      <c r="O95" s="94"/>
      <c r="P95" s="113"/>
      <c r="Q95" s="113"/>
      <c r="R95" s="113"/>
      <c r="S95" s="113"/>
      <c r="T95" s="113"/>
      <c r="U95" s="113"/>
      <c r="V95" s="113"/>
      <c r="W95" s="113"/>
      <c r="X95" s="113"/>
    </row>
    <row r="96" ht="30" hidden="1" customHeight="1" spans="1:24">
      <c r="A96" s="94">
        <v>44</v>
      </c>
      <c r="B96" s="86" t="s">
        <v>227</v>
      </c>
      <c r="C96" s="85" t="s">
        <v>228</v>
      </c>
      <c r="D96" s="87">
        <f>E96+F96</f>
        <v>0.5</v>
      </c>
      <c r="E96" s="87"/>
      <c r="F96" s="87">
        <v>0.5</v>
      </c>
      <c r="G96" s="88" t="s">
        <v>85</v>
      </c>
      <c r="H96" s="88" t="s">
        <v>76</v>
      </c>
      <c r="I96" s="85"/>
      <c r="J96" s="94"/>
      <c r="K96" s="112" t="s">
        <v>83</v>
      </c>
      <c r="L96" s="94" t="s">
        <v>112</v>
      </c>
      <c r="M96" s="113"/>
      <c r="N96" s="113"/>
      <c r="O96" s="94" t="s">
        <v>67</v>
      </c>
      <c r="P96" s="113"/>
      <c r="Q96" s="113"/>
      <c r="R96" s="113"/>
      <c r="S96" s="113"/>
      <c r="T96" s="113"/>
      <c r="U96" s="113"/>
      <c r="V96" s="113"/>
      <c r="W96" s="113"/>
      <c r="X96" s="113"/>
    </row>
    <row r="97" ht="30" hidden="1" customHeight="1" spans="1:24">
      <c r="A97" s="85">
        <v>45</v>
      </c>
      <c r="B97" s="86" t="s">
        <v>229</v>
      </c>
      <c r="C97" s="85" t="s">
        <v>228</v>
      </c>
      <c r="D97" s="87">
        <f>E97+F97</f>
        <v>0.13</v>
      </c>
      <c r="E97" s="87"/>
      <c r="F97" s="87">
        <v>0.13</v>
      </c>
      <c r="G97" s="94" t="s">
        <v>230</v>
      </c>
      <c r="H97" s="94" t="s">
        <v>82</v>
      </c>
      <c r="I97" s="85"/>
      <c r="J97" s="94"/>
      <c r="K97" s="112" t="s">
        <v>83</v>
      </c>
      <c r="L97" s="94" t="s">
        <v>112</v>
      </c>
      <c r="M97" s="113"/>
      <c r="N97" s="113"/>
      <c r="O97" s="94" t="s">
        <v>67</v>
      </c>
      <c r="P97" s="113"/>
      <c r="Q97" s="113"/>
      <c r="R97" s="113"/>
      <c r="S97" s="113"/>
      <c r="T97" s="113"/>
      <c r="U97" s="113"/>
      <c r="V97" s="113"/>
      <c r="W97" s="113"/>
      <c r="X97" s="113"/>
    </row>
    <row r="98" s="52" customFormat="1" ht="19.05" customHeight="1" spans="1:24">
      <c r="A98" s="89" t="s">
        <v>195</v>
      </c>
      <c r="B98" s="90" t="s">
        <v>231</v>
      </c>
      <c r="C98" s="85"/>
      <c r="D98" s="122"/>
      <c r="E98" s="122"/>
      <c r="F98" s="122"/>
      <c r="G98" s="123"/>
      <c r="H98" s="123"/>
      <c r="I98" s="89"/>
      <c r="J98" s="92"/>
      <c r="K98" s="92"/>
      <c r="L98" s="92"/>
      <c r="M98" s="113"/>
      <c r="N98" s="91"/>
      <c r="O98" s="92"/>
      <c r="P98" s="91"/>
      <c r="Q98" s="91"/>
      <c r="R98" s="91"/>
      <c r="S98" s="91"/>
      <c r="T98" s="91"/>
      <c r="U98" s="91"/>
      <c r="V98" s="91"/>
      <c r="W98" s="91"/>
      <c r="X98" s="91"/>
    </row>
    <row r="99" ht="40.2" hidden="1" customHeight="1" spans="1:24">
      <c r="A99" s="85">
        <v>46</v>
      </c>
      <c r="B99" s="86" t="s">
        <v>232</v>
      </c>
      <c r="C99" s="85" t="s">
        <v>230</v>
      </c>
      <c r="D99" s="87">
        <v>2.5</v>
      </c>
      <c r="E99" s="87"/>
      <c r="F99" s="87">
        <v>2.5</v>
      </c>
      <c r="G99" s="88" t="s">
        <v>159</v>
      </c>
      <c r="H99" s="94" t="s">
        <v>73</v>
      </c>
      <c r="I99" s="85" t="s">
        <v>233</v>
      </c>
      <c r="J99" s="94" t="s">
        <v>234</v>
      </c>
      <c r="K99" s="112" t="s">
        <v>235</v>
      </c>
      <c r="L99" s="94" t="s">
        <v>112</v>
      </c>
      <c r="M99" s="113"/>
      <c r="N99" s="113"/>
      <c r="O99" s="94" t="s">
        <v>67</v>
      </c>
      <c r="P99" s="113"/>
      <c r="Q99" s="113"/>
      <c r="R99" s="113"/>
      <c r="S99" s="113"/>
      <c r="T99" s="113"/>
      <c r="U99" s="113"/>
      <c r="V99" s="113"/>
      <c r="W99" s="113"/>
      <c r="X99" s="113"/>
    </row>
    <row r="100" ht="18.9" hidden="1" customHeight="1" spans="1:24">
      <c r="A100" s="85">
        <v>47</v>
      </c>
      <c r="B100" s="86" t="s">
        <v>236</v>
      </c>
      <c r="C100" s="85" t="s">
        <v>230</v>
      </c>
      <c r="D100" s="87">
        <v>0.85</v>
      </c>
      <c r="E100" s="87"/>
      <c r="F100" s="87">
        <v>0.85</v>
      </c>
      <c r="G100" s="104" t="s">
        <v>237</v>
      </c>
      <c r="H100" s="104" t="s">
        <v>168</v>
      </c>
      <c r="I100" s="85"/>
      <c r="J100" s="94"/>
      <c r="K100" s="112" t="s">
        <v>176</v>
      </c>
      <c r="L100" s="94" t="s">
        <v>58</v>
      </c>
      <c r="M100" s="113"/>
      <c r="N100" s="113"/>
      <c r="O100" s="94"/>
      <c r="P100" s="113"/>
      <c r="Q100" s="113"/>
      <c r="R100" s="113"/>
      <c r="S100" s="113"/>
      <c r="T100" s="113"/>
      <c r="U100" s="113"/>
      <c r="V100" s="113"/>
      <c r="W100" s="113"/>
      <c r="X100" s="113"/>
    </row>
    <row r="101" ht="19.05" customHeight="1" spans="1:24">
      <c r="A101" s="85">
        <v>48</v>
      </c>
      <c r="B101" s="86" t="s">
        <v>238</v>
      </c>
      <c r="C101" s="85" t="s">
        <v>230</v>
      </c>
      <c r="D101" s="87">
        <v>1.5</v>
      </c>
      <c r="E101" s="87"/>
      <c r="F101" s="87">
        <v>1.5</v>
      </c>
      <c r="G101" s="104" t="s">
        <v>239</v>
      </c>
      <c r="H101" s="104" t="s">
        <v>56</v>
      </c>
      <c r="I101" s="85"/>
      <c r="J101" s="94"/>
      <c r="K101" s="112" t="s">
        <v>176</v>
      </c>
      <c r="L101" s="94" t="s">
        <v>58</v>
      </c>
      <c r="M101" s="113"/>
      <c r="N101" s="113"/>
      <c r="O101" s="94"/>
      <c r="P101" s="113"/>
      <c r="Q101" s="113"/>
      <c r="R101" s="113"/>
      <c r="S101" s="113"/>
      <c r="T101" s="113"/>
      <c r="U101" s="113"/>
      <c r="V101" s="113"/>
      <c r="W101" s="113"/>
      <c r="X101" s="113"/>
    </row>
    <row r="102" ht="18.9" hidden="1" customHeight="1" spans="1:24">
      <c r="A102" s="85">
        <v>49</v>
      </c>
      <c r="B102" s="86" t="s">
        <v>240</v>
      </c>
      <c r="C102" s="85" t="s">
        <v>230</v>
      </c>
      <c r="D102" s="87">
        <v>1.5</v>
      </c>
      <c r="E102" s="87"/>
      <c r="F102" s="87">
        <v>1.5</v>
      </c>
      <c r="G102" s="104" t="s">
        <v>239</v>
      </c>
      <c r="H102" s="104" t="s">
        <v>76</v>
      </c>
      <c r="I102" s="85"/>
      <c r="J102" s="94"/>
      <c r="K102" s="112" t="s">
        <v>176</v>
      </c>
      <c r="L102" s="94" t="s">
        <v>58</v>
      </c>
      <c r="M102" s="113"/>
      <c r="N102" s="113"/>
      <c r="O102" s="94"/>
      <c r="P102" s="113"/>
      <c r="Q102" s="113"/>
      <c r="R102" s="113"/>
      <c r="S102" s="113"/>
      <c r="T102" s="113"/>
      <c r="U102" s="113"/>
      <c r="V102" s="113"/>
      <c r="W102" s="113"/>
      <c r="X102" s="113"/>
    </row>
    <row r="103" s="52" customFormat="1" ht="19.05" customHeight="1" spans="1:24">
      <c r="A103" s="89" t="s">
        <v>195</v>
      </c>
      <c r="B103" s="90" t="s">
        <v>241</v>
      </c>
      <c r="C103" s="85"/>
      <c r="D103" s="122"/>
      <c r="E103" s="122"/>
      <c r="F103" s="122"/>
      <c r="G103" s="123"/>
      <c r="H103" s="123"/>
      <c r="I103" s="89"/>
      <c r="J103" s="92"/>
      <c r="K103" s="92"/>
      <c r="L103" s="92"/>
      <c r="M103" s="113"/>
      <c r="N103" s="91"/>
      <c r="O103" s="92"/>
      <c r="P103" s="91"/>
      <c r="Q103" s="91"/>
      <c r="R103" s="91"/>
      <c r="S103" s="91"/>
      <c r="T103" s="91"/>
      <c r="U103" s="91"/>
      <c r="V103" s="91"/>
      <c r="W103" s="91"/>
      <c r="X103" s="91"/>
    </row>
    <row r="104" ht="30" hidden="1" customHeight="1" spans="1:24">
      <c r="A104" s="85">
        <v>50</v>
      </c>
      <c r="B104" s="86" t="s">
        <v>242</v>
      </c>
      <c r="C104" s="85" t="s">
        <v>243</v>
      </c>
      <c r="D104" s="87">
        <f>E104+F104</f>
        <v>1.35</v>
      </c>
      <c r="E104" s="87"/>
      <c r="F104" s="87">
        <v>1.35</v>
      </c>
      <c r="G104" s="88" t="s">
        <v>190</v>
      </c>
      <c r="H104" s="88" t="s">
        <v>70</v>
      </c>
      <c r="I104" s="85">
        <v>42</v>
      </c>
      <c r="J104" s="94">
        <v>135</v>
      </c>
      <c r="K104" s="112" t="s">
        <v>83</v>
      </c>
      <c r="L104" s="94" t="s">
        <v>244</v>
      </c>
      <c r="M104" s="113">
        <v>2018</v>
      </c>
      <c r="N104" s="113"/>
      <c r="O104" s="94" t="s">
        <v>67</v>
      </c>
      <c r="P104" s="113"/>
      <c r="Q104" s="113"/>
      <c r="R104" s="113"/>
      <c r="S104" s="113"/>
      <c r="T104" s="113"/>
      <c r="U104" s="113"/>
      <c r="V104" s="113"/>
      <c r="W104" s="113"/>
      <c r="X104" s="113"/>
    </row>
    <row r="105" ht="30" hidden="1" customHeight="1" spans="1:24">
      <c r="A105" s="85">
        <v>51</v>
      </c>
      <c r="B105" s="86" t="s">
        <v>245</v>
      </c>
      <c r="C105" s="85" t="s">
        <v>243</v>
      </c>
      <c r="D105" s="87">
        <v>2</v>
      </c>
      <c r="E105" s="87"/>
      <c r="F105" s="87">
        <v>2</v>
      </c>
      <c r="G105" s="88" t="s">
        <v>246</v>
      </c>
      <c r="H105" s="88" t="s">
        <v>117</v>
      </c>
      <c r="I105" s="85">
        <v>46</v>
      </c>
      <c r="J105" s="94">
        <v>109</v>
      </c>
      <c r="K105" s="112" t="s">
        <v>83</v>
      </c>
      <c r="L105" s="94" t="s">
        <v>66</v>
      </c>
      <c r="M105" s="113">
        <v>2017</v>
      </c>
      <c r="N105" s="113"/>
      <c r="O105" s="94" t="s">
        <v>67</v>
      </c>
      <c r="P105" s="113"/>
      <c r="Q105" s="113"/>
      <c r="R105" s="113"/>
      <c r="S105" s="113"/>
      <c r="T105" s="113"/>
      <c r="U105" s="113"/>
      <c r="V105" s="113"/>
      <c r="W105" s="113"/>
      <c r="X105" s="113"/>
    </row>
    <row r="106" ht="19.05" customHeight="1" spans="1:24">
      <c r="A106" s="85">
        <v>52</v>
      </c>
      <c r="B106" s="86" t="s">
        <v>247</v>
      </c>
      <c r="C106" s="85" t="s">
        <v>243</v>
      </c>
      <c r="D106" s="87">
        <v>1</v>
      </c>
      <c r="E106" s="87"/>
      <c r="F106" s="87">
        <v>1</v>
      </c>
      <c r="G106" s="88" t="s">
        <v>55</v>
      </c>
      <c r="H106" s="88" t="s">
        <v>56</v>
      </c>
      <c r="I106" s="85">
        <v>58</v>
      </c>
      <c r="J106" s="94">
        <v>472</v>
      </c>
      <c r="K106" s="112" t="s">
        <v>176</v>
      </c>
      <c r="L106" s="94" t="s">
        <v>66</v>
      </c>
      <c r="M106" s="113"/>
      <c r="N106" s="113"/>
      <c r="O106" s="94" t="s">
        <v>67</v>
      </c>
      <c r="P106" s="113"/>
      <c r="Q106" s="113"/>
      <c r="R106" s="113"/>
      <c r="S106" s="113"/>
      <c r="T106" s="113"/>
      <c r="U106" s="113"/>
      <c r="V106" s="113"/>
      <c r="W106" s="113"/>
      <c r="X106" s="113"/>
    </row>
    <row r="107" ht="18.9" hidden="1" customHeight="1" spans="1:24">
      <c r="A107" s="89" t="s">
        <v>195</v>
      </c>
      <c r="B107" s="90" t="s">
        <v>248</v>
      </c>
      <c r="C107" s="85"/>
      <c r="D107" s="87"/>
      <c r="E107" s="87"/>
      <c r="F107" s="87"/>
      <c r="G107" s="88"/>
      <c r="H107" s="88"/>
      <c r="I107" s="85"/>
      <c r="J107" s="94"/>
      <c r="K107" s="94"/>
      <c r="L107" s="94"/>
      <c r="M107" s="113"/>
      <c r="N107" s="113"/>
      <c r="O107" s="94"/>
      <c r="P107" s="113"/>
      <c r="Q107" s="113"/>
      <c r="R107" s="113"/>
      <c r="S107" s="113"/>
      <c r="T107" s="113"/>
      <c r="U107" s="113"/>
      <c r="V107" s="113"/>
      <c r="W107" s="113"/>
      <c r="X107" s="113"/>
    </row>
    <row r="108" ht="40.2" hidden="1" customHeight="1" spans="1:24">
      <c r="A108" s="85">
        <v>53</v>
      </c>
      <c r="B108" s="86" t="s">
        <v>249</v>
      </c>
      <c r="C108" s="85" t="s">
        <v>250</v>
      </c>
      <c r="D108" s="87">
        <v>0.23</v>
      </c>
      <c r="E108" s="87"/>
      <c r="F108" s="124">
        <v>0.23</v>
      </c>
      <c r="G108" s="88" t="s">
        <v>55</v>
      </c>
      <c r="H108" s="88" t="s">
        <v>117</v>
      </c>
      <c r="I108" s="85">
        <v>58</v>
      </c>
      <c r="J108" s="94" t="s">
        <v>251</v>
      </c>
      <c r="K108" s="112" t="s">
        <v>252</v>
      </c>
      <c r="L108" s="94" t="s">
        <v>66</v>
      </c>
      <c r="M108" s="113">
        <v>2017</v>
      </c>
      <c r="N108" s="113"/>
      <c r="O108" s="94" t="s">
        <v>67</v>
      </c>
      <c r="P108" s="113"/>
      <c r="Q108" s="113"/>
      <c r="R108" s="113"/>
      <c r="S108" s="113"/>
      <c r="T108" s="113"/>
      <c r="U108" s="113"/>
      <c r="V108" s="113"/>
      <c r="W108" s="113"/>
      <c r="X108" s="113"/>
    </row>
    <row r="109" ht="18.9" hidden="1" customHeight="1" spans="1:24">
      <c r="A109" s="89" t="s">
        <v>195</v>
      </c>
      <c r="B109" s="90" t="s">
        <v>253</v>
      </c>
      <c r="C109" s="85"/>
      <c r="D109" s="87"/>
      <c r="E109" s="87"/>
      <c r="F109" s="87"/>
      <c r="G109" s="88"/>
      <c r="H109" s="88"/>
      <c r="I109" s="85"/>
      <c r="J109" s="94"/>
      <c r="K109" s="94"/>
      <c r="L109" s="94"/>
      <c r="M109" s="113"/>
      <c r="N109" s="113"/>
      <c r="O109" s="94"/>
      <c r="P109" s="113"/>
      <c r="Q109" s="113"/>
      <c r="R109" s="113"/>
      <c r="S109" s="113"/>
      <c r="T109" s="113"/>
      <c r="U109" s="113"/>
      <c r="V109" s="113"/>
      <c r="W109" s="113"/>
      <c r="X109" s="113"/>
    </row>
    <row r="110" ht="49.95" hidden="1" customHeight="1" spans="1:24">
      <c r="A110" s="85">
        <v>54</v>
      </c>
      <c r="B110" s="86" t="s">
        <v>254</v>
      </c>
      <c r="C110" s="85" t="s">
        <v>156</v>
      </c>
      <c r="D110" s="87">
        <v>19.1</v>
      </c>
      <c r="E110" s="87"/>
      <c r="F110" s="87">
        <v>19.1</v>
      </c>
      <c r="G110" s="104" t="s">
        <v>255</v>
      </c>
      <c r="H110" s="94" t="s">
        <v>82</v>
      </c>
      <c r="I110" s="85"/>
      <c r="J110" s="88"/>
      <c r="K110" s="112" t="s">
        <v>256</v>
      </c>
      <c r="L110" s="94" t="s">
        <v>66</v>
      </c>
      <c r="M110" s="113"/>
      <c r="N110" s="113"/>
      <c r="O110" s="94" t="s">
        <v>67</v>
      </c>
      <c r="P110" s="113"/>
      <c r="Q110" s="113"/>
      <c r="R110" s="113"/>
      <c r="S110" s="113"/>
      <c r="T110" s="113"/>
      <c r="U110" s="113"/>
      <c r="V110" s="113"/>
      <c r="W110" s="113"/>
      <c r="X110" s="113"/>
    </row>
    <row r="111" ht="18.9" hidden="1" customHeight="1" spans="1:24">
      <c r="A111" s="89" t="s">
        <v>195</v>
      </c>
      <c r="B111" s="90" t="s">
        <v>257</v>
      </c>
      <c r="C111" s="85"/>
      <c r="D111" s="87"/>
      <c r="E111" s="87"/>
      <c r="F111" s="87"/>
      <c r="G111" s="94"/>
      <c r="H111" s="94"/>
      <c r="I111" s="85"/>
      <c r="J111" s="94"/>
      <c r="K111" s="94"/>
      <c r="L111" s="94"/>
      <c r="M111" s="94"/>
      <c r="N111" s="113"/>
      <c r="O111" s="94"/>
      <c r="P111" s="113"/>
      <c r="Q111" s="113"/>
      <c r="R111" s="113"/>
      <c r="S111" s="113"/>
      <c r="T111" s="113"/>
      <c r="U111" s="113"/>
      <c r="V111" s="113"/>
      <c r="W111" s="113"/>
      <c r="X111" s="113"/>
    </row>
    <row r="112" ht="30" hidden="1" customHeight="1" spans="1:24">
      <c r="A112" s="85">
        <v>55</v>
      </c>
      <c r="B112" s="86" t="s">
        <v>258</v>
      </c>
      <c r="C112" s="85" t="s">
        <v>246</v>
      </c>
      <c r="D112" s="87">
        <v>2.5</v>
      </c>
      <c r="E112" s="87"/>
      <c r="F112" s="87">
        <v>2.5</v>
      </c>
      <c r="G112" s="94" t="s">
        <v>55</v>
      </c>
      <c r="H112" s="94" t="s">
        <v>82</v>
      </c>
      <c r="I112" s="85"/>
      <c r="J112" s="94"/>
      <c r="K112" s="112" t="s">
        <v>83</v>
      </c>
      <c r="L112" s="94" t="s">
        <v>112</v>
      </c>
      <c r="M112" s="113">
        <v>2017</v>
      </c>
      <c r="N112" s="113"/>
      <c r="O112" s="94" t="s">
        <v>67</v>
      </c>
      <c r="P112" s="113"/>
      <c r="Q112" s="113"/>
      <c r="R112" s="113"/>
      <c r="S112" s="113"/>
      <c r="T112" s="113"/>
      <c r="U112" s="113"/>
      <c r="V112" s="113"/>
      <c r="W112" s="113"/>
      <c r="X112" s="113"/>
    </row>
    <row r="113" ht="18" hidden="1" customHeight="1" spans="1:24">
      <c r="A113" s="89" t="s">
        <v>195</v>
      </c>
      <c r="B113" s="90" t="s">
        <v>259</v>
      </c>
      <c r="C113" s="85"/>
      <c r="D113" s="87"/>
      <c r="E113" s="87"/>
      <c r="F113" s="87"/>
      <c r="G113" s="88"/>
      <c r="H113" s="88"/>
      <c r="I113" s="85"/>
      <c r="J113" s="94"/>
      <c r="K113" s="94"/>
      <c r="L113" s="94"/>
      <c r="M113" s="113"/>
      <c r="N113" s="113"/>
      <c r="O113" s="94"/>
      <c r="P113" s="113"/>
      <c r="Q113" s="113"/>
      <c r="R113" s="113"/>
      <c r="S113" s="113"/>
      <c r="T113" s="113"/>
      <c r="U113" s="113"/>
      <c r="V113" s="113"/>
      <c r="W113" s="113"/>
      <c r="X113" s="113"/>
    </row>
    <row r="114" ht="18" hidden="1" customHeight="1" spans="1:24">
      <c r="A114" s="85">
        <v>56</v>
      </c>
      <c r="B114" s="86" t="s">
        <v>260</v>
      </c>
      <c r="C114" s="85" t="s">
        <v>261</v>
      </c>
      <c r="D114" s="87">
        <v>3.5</v>
      </c>
      <c r="E114" s="87"/>
      <c r="F114" s="87">
        <v>3.5</v>
      </c>
      <c r="G114" s="88" t="s">
        <v>262</v>
      </c>
      <c r="H114" s="88" t="s">
        <v>117</v>
      </c>
      <c r="I114" s="85"/>
      <c r="J114" s="94"/>
      <c r="K114" s="112" t="s">
        <v>176</v>
      </c>
      <c r="L114" s="94" t="s">
        <v>58</v>
      </c>
      <c r="M114" s="113"/>
      <c r="N114" s="113"/>
      <c r="O114" s="94"/>
      <c r="P114" s="113"/>
      <c r="Q114" s="113"/>
      <c r="R114" s="113"/>
      <c r="S114" s="113"/>
      <c r="T114" s="113"/>
      <c r="U114" s="113"/>
      <c r="V114" s="113"/>
      <c r="W114" s="113"/>
      <c r="X114" s="113"/>
    </row>
    <row r="115" ht="18" hidden="1" customHeight="1" spans="1:24">
      <c r="A115" s="89" t="s">
        <v>195</v>
      </c>
      <c r="B115" s="90" t="s">
        <v>263</v>
      </c>
      <c r="C115" s="89"/>
      <c r="D115" s="87"/>
      <c r="E115" s="87"/>
      <c r="F115" s="87"/>
      <c r="G115" s="94"/>
      <c r="H115" s="94"/>
      <c r="I115" s="85"/>
      <c r="J115" s="94"/>
      <c r="K115" s="112"/>
      <c r="L115" s="94"/>
      <c r="M115" s="113"/>
      <c r="N115" s="113"/>
      <c r="O115" s="94"/>
      <c r="P115" s="113"/>
      <c r="Q115" s="113"/>
      <c r="R115" s="113"/>
      <c r="S115" s="113"/>
      <c r="T115" s="113"/>
      <c r="U115" s="113"/>
      <c r="V115" s="113"/>
      <c r="W115" s="113"/>
      <c r="X115" s="113"/>
    </row>
    <row r="116" ht="18" hidden="1" customHeight="1" spans="1:24">
      <c r="A116" s="94">
        <v>57</v>
      </c>
      <c r="B116" s="86" t="s">
        <v>264</v>
      </c>
      <c r="C116" s="85" t="s">
        <v>265</v>
      </c>
      <c r="D116" s="87">
        <v>0.04</v>
      </c>
      <c r="E116" s="87"/>
      <c r="F116" s="87">
        <v>0.4</v>
      </c>
      <c r="G116" s="104" t="s">
        <v>266</v>
      </c>
      <c r="H116" s="104" t="s">
        <v>117</v>
      </c>
      <c r="I116" s="85"/>
      <c r="J116" s="94"/>
      <c r="K116" s="112" t="s">
        <v>176</v>
      </c>
      <c r="L116" s="94" t="s">
        <v>58</v>
      </c>
      <c r="M116" s="113"/>
      <c r="N116" s="113"/>
      <c r="O116" s="94"/>
      <c r="P116" s="113"/>
      <c r="Q116" s="113"/>
      <c r="R116" s="113"/>
      <c r="S116" s="113"/>
      <c r="T116" s="113"/>
      <c r="U116" s="113"/>
      <c r="V116" s="113"/>
      <c r="W116" s="113"/>
      <c r="X116" s="113"/>
    </row>
    <row r="117" ht="18" hidden="1" customHeight="1" spans="1:24">
      <c r="A117" s="94">
        <v>58</v>
      </c>
      <c r="B117" s="86" t="s">
        <v>267</v>
      </c>
      <c r="C117" s="85" t="s">
        <v>265</v>
      </c>
      <c r="D117" s="87">
        <v>0.03</v>
      </c>
      <c r="E117" s="87"/>
      <c r="F117" s="87">
        <v>0.3</v>
      </c>
      <c r="G117" s="104" t="s">
        <v>268</v>
      </c>
      <c r="H117" s="104" t="s">
        <v>117</v>
      </c>
      <c r="I117" s="85"/>
      <c r="J117" s="94"/>
      <c r="K117" s="112" t="s">
        <v>176</v>
      </c>
      <c r="L117" s="94" t="s">
        <v>58</v>
      </c>
      <c r="M117" s="113"/>
      <c r="N117" s="113"/>
      <c r="O117" s="94"/>
      <c r="P117" s="113"/>
      <c r="Q117" s="113"/>
      <c r="R117" s="113"/>
      <c r="S117" s="113"/>
      <c r="T117" s="113"/>
      <c r="U117" s="113"/>
      <c r="V117" s="113"/>
      <c r="W117" s="113"/>
      <c r="X117" s="113"/>
    </row>
    <row r="118" ht="18" hidden="1" customHeight="1" spans="1:24">
      <c r="A118" s="89" t="s">
        <v>195</v>
      </c>
      <c r="B118" s="90" t="s">
        <v>127</v>
      </c>
      <c r="C118" s="85"/>
      <c r="D118" s="87"/>
      <c r="E118" s="87"/>
      <c r="F118" s="87"/>
      <c r="G118" s="94"/>
      <c r="H118" s="94"/>
      <c r="I118" s="85"/>
      <c r="J118" s="94"/>
      <c r="K118" s="112"/>
      <c r="L118" s="94"/>
      <c r="M118" s="113"/>
      <c r="N118" s="113"/>
      <c r="O118" s="94"/>
      <c r="P118" s="113"/>
      <c r="Q118" s="113"/>
      <c r="R118" s="113"/>
      <c r="S118" s="113"/>
      <c r="T118" s="113"/>
      <c r="U118" s="113"/>
      <c r="V118" s="113"/>
      <c r="W118" s="113"/>
      <c r="X118" s="113"/>
    </row>
    <row r="119" ht="18" hidden="1" customHeight="1" spans="1:24">
      <c r="A119" s="85">
        <v>59</v>
      </c>
      <c r="B119" s="86" t="s">
        <v>269</v>
      </c>
      <c r="C119" s="85" t="s">
        <v>128</v>
      </c>
      <c r="D119" s="87">
        <f>E119+F119</f>
        <v>0.23</v>
      </c>
      <c r="E119" s="87"/>
      <c r="F119" s="87">
        <v>0.23</v>
      </c>
      <c r="G119" s="94" t="s">
        <v>270</v>
      </c>
      <c r="H119" s="88" t="s">
        <v>105</v>
      </c>
      <c r="I119" s="85">
        <v>23</v>
      </c>
      <c r="J119" s="94">
        <v>98</v>
      </c>
      <c r="K119" s="112" t="s">
        <v>271</v>
      </c>
      <c r="L119" s="94" t="s">
        <v>112</v>
      </c>
      <c r="M119" s="113"/>
      <c r="N119" s="113"/>
      <c r="O119" s="94" t="s">
        <v>67</v>
      </c>
      <c r="P119" s="113"/>
      <c r="Q119" s="113"/>
      <c r="R119" s="113"/>
      <c r="S119" s="113"/>
      <c r="T119" s="113"/>
      <c r="U119" s="113"/>
      <c r="V119" s="113"/>
      <c r="W119" s="113"/>
      <c r="X119" s="113"/>
    </row>
    <row r="120" ht="18" hidden="1" customHeight="1" spans="1:24">
      <c r="A120" s="85">
        <v>60</v>
      </c>
      <c r="B120" s="86" t="s">
        <v>272</v>
      </c>
      <c r="C120" s="85" t="s">
        <v>128</v>
      </c>
      <c r="D120" s="87">
        <v>0.2</v>
      </c>
      <c r="E120" s="87"/>
      <c r="F120" s="87">
        <v>0.2</v>
      </c>
      <c r="G120" s="104" t="s">
        <v>270</v>
      </c>
      <c r="H120" s="104" t="s">
        <v>82</v>
      </c>
      <c r="I120" s="85">
        <v>53</v>
      </c>
      <c r="J120" s="94" t="s">
        <v>273</v>
      </c>
      <c r="K120" s="112" t="s">
        <v>176</v>
      </c>
      <c r="L120" s="94" t="s">
        <v>58</v>
      </c>
      <c r="M120" s="113"/>
      <c r="N120" s="113"/>
      <c r="O120" s="94"/>
      <c r="P120" s="113"/>
      <c r="Q120" s="113"/>
      <c r="R120" s="113"/>
      <c r="S120" s="113"/>
      <c r="T120" s="113"/>
      <c r="U120" s="113"/>
      <c r="V120" s="113"/>
      <c r="W120" s="113"/>
      <c r="X120" s="113"/>
    </row>
    <row r="121" ht="19.05" customHeight="1" spans="1:24">
      <c r="A121" s="89" t="s">
        <v>195</v>
      </c>
      <c r="B121" s="90" t="s">
        <v>130</v>
      </c>
      <c r="C121" s="85"/>
      <c r="D121" s="87"/>
      <c r="E121" s="87"/>
      <c r="F121" s="87"/>
      <c r="G121" s="94"/>
      <c r="H121" s="94"/>
      <c r="I121" s="85"/>
      <c r="J121" s="94"/>
      <c r="K121" s="112"/>
      <c r="L121" s="94"/>
      <c r="M121" s="113"/>
      <c r="N121" s="113"/>
      <c r="O121" s="94"/>
      <c r="P121" s="113"/>
      <c r="Q121" s="113"/>
      <c r="R121" s="113"/>
      <c r="S121" s="113"/>
      <c r="T121" s="113"/>
      <c r="U121" s="113"/>
      <c r="V121" s="113"/>
      <c r="W121" s="113"/>
      <c r="X121" s="113"/>
    </row>
    <row r="122" ht="19.05" customHeight="1" spans="1:24">
      <c r="A122" s="85">
        <v>61</v>
      </c>
      <c r="B122" s="86" t="s">
        <v>274</v>
      </c>
      <c r="C122" s="85" t="s">
        <v>131</v>
      </c>
      <c r="D122" s="87">
        <f>E122+F122</f>
        <v>0.12</v>
      </c>
      <c r="E122" s="87"/>
      <c r="F122" s="87">
        <v>0.12</v>
      </c>
      <c r="G122" s="88" t="s">
        <v>270</v>
      </c>
      <c r="H122" s="88" t="s">
        <v>56</v>
      </c>
      <c r="I122" s="85">
        <v>22</v>
      </c>
      <c r="J122" s="94">
        <v>76</v>
      </c>
      <c r="K122" s="112" t="s">
        <v>275</v>
      </c>
      <c r="L122" s="94" t="s">
        <v>112</v>
      </c>
      <c r="M122" s="113"/>
      <c r="N122" s="113"/>
      <c r="O122" s="94"/>
      <c r="P122" s="113"/>
      <c r="Q122" s="113"/>
      <c r="R122" s="113"/>
      <c r="S122" s="113"/>
      <c r="T122" s="113"/>
      <c r="U122" s="113"/>
      <c r="V122" s="113"/>
      <c r="W122" s="113"/>
      <c r="X122" s="113"/>
    </row>
    <row r="123" ht="25.05" customHeight="1" spans="1:24">
      <c r="A123" s="85">
        <v>62</v>
      </c>
      <c r="B123" s="86" t="s">
        <v>276</v>
      </c>
      <c r="C123" s="85" t="s">
        <v>131</v>
      </c>
      <c r="D123" s="87">
        <v>0.33</v>
      </c>
      <c r="E123" s="87"/>
      <c r="F123" s="87">
        <v>0.33</v>
      </c>
      <c r="G123" s="88" t="s">
        <v>277</v>
      </c>
      <c r="H123" s="88" t="s">
        <v>56</v>
      </c>
      <c r="I123" s="85">
        <v>33</v>
      </c>
      <c r="J123" s="94" t="s">
        <v>278</v>
      </c>
      <c r="K123" s="112" t="s">
        <v>275</v>
      </c>
      <c r="L123" s="94" t="s">
        <v>112</v>
      </c>
      <c r="M123" s="113"/>
      <c r="N123" s="113"/>
      <c r="O123" s="94"/>
      <c r="P123" s="113"/>
      <c r="Q123" s="113"/>
      <c r="R123" s="113"/>
      <c r="S123" s="113"/>
      <c r="T123" s="113"/>
      <c r="U123" s="113"/>
      <c r="V123" s="113"/>
      <c r="W123" s="113"/>
      <c r="X123" s="113"/>
    </row>
    <row r="124" ht="30" hidden="1" customHeight="1" spans="1:24">
      <c r="A124" s="85">
        <v>63</v>
      </c>
      <c r="B124" s="86" t="s">
        <v>279</v>
      </c>
      <c r="C124" s="85" t="s">
        <v>280</v>
      </c>
      <c r="D124" s="87">
        <v>2.03</v>
      </c>
      <c r="E124" s="87"/>
      <c r="F124" s="87">
        <v>2.03</v>
      </c>
      <c r="G124" s="94" t="s">
        <v>190</v>
      </c>
      <c r="H124" s="94" t="s">
        <v>76</v>
      </c>
      <c r="I124" s="85">
        <v>8</v>
      </c>
      <c r="J124" s="94" t="s">
        <v>281</v>
      </c>
      <c r="K124" s="112" t="s">
        <v>211</v>
      </c>
      <c r="L124" s="94" t="s">
        <v>66</v>
      </c>
      <c r="M124" s="113"/>
      <c r="N124" s="113"/>
      <c r="O124" s="94"/>
      <c r="P124" s="113"/>
      <c r="Q124" s="113"/>
      <c r="R124" s="113"/>
      <c r="S124" s="113"/>
      <c r="T124" s="113"/>
      <c r="U124" s="113"/>
      <c r="V124" s="113"/>
      <c r="W124" s="113"/>
      <c r="X124" s="113"/>
    </row>
    <row r="125" ht="25.05" customHeight="1" spans="1:24">
      <c r="A125" s="85">
        <v>64</v>
      </c>
      <c r="B125" s="86" t="s">
        <v>282</v>
      </c>
      <c r="C125" s="85" t="s">
        <v>283</v>
      </c>
      <c r="D125" s="87">
        <v>4.2</v>
      </c>
      <c r="E125" s="87"/>
      <c r="F125" s="87">
        <v>4.2</v>
      </c>
      <c r="G125" s="94" t="s">
        <v>284</v>
      </c>
      <c r="H125" s="94" t="s">
        <v>56</v>
      </c>
      <c r="I125" s="85">
        <v>19</v>
      </c>
      <c r="J125" s="94"/>
      <c r="K125" s="112" t="s">
        <v>211</v>
      </c>
      <c r="L125" s="94" t="s">
        <v>66</v>
      </c>
      <c r="M125" s="113"/>
      <c r="N125" s="113"/>
      <c r="O125" s="94"/>
      <c r="P125" s="113"/>
      <c r="Q125" s="113"/>
      <c r="R125" s="113"/>
      <c r="S125" s="113"/>
      <c r="T125" s="113"/>
      <c r="U125" s="113"/>
      <c r="V125" s="113"/>
      <c r="W125" s="113"/>
      <c r="X125" s="113"/>
    </row>
    <row r="126" ht="19.05" customHeight="1" spans="1:24">
      <c r="A126" s="89" t="s">
        <v>195</v>
      </c>
      <c r="B126" s="90" t="s">
        <v>285</v>
      </c>
      <c r="C126" s="85"/>
      <c r="D126" s="87"/>
      <c r="E126" s="87"/>
      <c r="F126" s="87"/>
      <c r="G126" s="88"/>
      <c r="H126" s="88"/>
      <c r="I126" s="85"/>
      <c r="J126" s="94"/>
      <c r="K126" s="94"/>
      <c r="L126" s="94"/>
      <c r="M126" s="113"/>
      <c r="N126" s="113"/>
      <c r="O126" s="94"/>
      <c r="P126" s="113"/>
      <c r="Q126" s="113"/>
      <c r="R126" s="113"/>
      <c r="S126" s="113"/>
      <c r="T126" s="113"/>
      <c r="U126" s="113"/>
      <c r="V126" s="113"/>
      <c r="W126" s="113"/>
      <c r="X126" s="113"/>
    </row>
    <row r="127" ht="30" hidden="1" customHeight="1" spans="1:24">
      <c r="A127" s="85">
        <v>65</v>
      </c>
      <c r="B127" s="86" t="s">
        <v>286</v>
      </c>
      <c r="C127" s="85" t="s">
        <v>270</v>
      </c>
      <c r="D127" s="87">
        <f>E127+F127</f>
        <v>0.2</v>
      </c>
      <c r="E127" s="87"/>
      <c r="F127" s="87">
        <v>0.2</v>
      </c>
      <c r="G127" s="88" t="s">
        <v>159</v>
      </c>
      <c r="H127" s="88" t="s">
        <v>117</v>
      </c>
      <c r="I127" s="85"/>
      <c r="J127" s="94"/>
      <c r="K127" s="112" t="s">
        <v>83</v>
      </c>
      <c r="L127" s="94" t="s">
        <v>66</v>
      </c>
      <c r="M127" s="113">
        <v>2017</v>
      </c>
      <c r="N127" s="113"/>
      <c r="O127" s="94" t="s">
        <v>67</v>
      </c>
      <c r="P127" s="113"/>
      <c r="Q127" s="113"/>
      <c r="R127" s="113"/>
      <c r="S127" s="113"/>
      <c r="T127" s="113"/>
      <c r="U127" s="113"/>
      <c r="V127" s="113"/>
      <c r="W127" s="113"/>
      <c r="X127" s="113"/>
    </row>
    <row r="128" ht="30" hidden="1" customHeight="1" spans="1:24">
      <c r="A128" s="85">
        <v>66</v>
      </c>
      <c r="B128" s="86" t="s">
        <v>287</v>
      </c>
      <c r="C128" s="85" t="s">
        <v>270</v>
      </c>
      <c r="D128" s="87">
        <f>E128+F128</f>
        <v>1</v>
      </c>
      <c r="E128" s="87"/>
      <c r="F128" s="87">
        <v>1</v>
      </c>
      <c r="G128" s="88" t="s">
        <v>55</v>
      </c>
      <c r="H128" s="94" t="s">
        <v>79</v>
      </c>
      <c r="I128" s="85"/>
      <c r="J128" s="94"/>
      <c r="K128" s="112" t="s">
        <v>83</v>
      </c>
      <c r="L128" s="94" t="s">
        <v>66</v>
      </c>
      <c r="M128" s="113"/>
      <c r="N128" s="113"/>
      <c r="O128" s="94" t="s">
        <v>67</v>
      </c>
      <c r="P128" s="113"/>
      <c r="Q128" s="113"/>
      <c r="R128" s="113"/>
      <c r="S128" s="113"/>
      <c r="T128" s="113"/>
      <c r="U128" s="113"/>
      <c r="V128" s="113"/>
      <c r="W128" s="113"/>
      <c r="X128" s="113"/>
    </row>
    <row r="129" ht="30" hidden="1" customHeight="1" spans="1:24">
      <c r="A129" s="85">
        <v>67</v>
      </c>
      <c r="B129" s="86" t="s">
        <v>288</v>
      </c>
      <c r="C129" s="85" t="s">
        <v>270</v>
      </c>
      <c r="D129" s="87">
        <f>E129+F129</f>
        <v>0.01</v>
      </c>
      <c r="E129" s="87"/>
      <c r="F129" s="87">
        <v>0.01</v>
      </c>
      <c r="G129" s="88" t="s">
        <v>159</v>
      </c>
      <c r="H129" s="88" t="s">
        <v>111</v>
      </c>
      <c r="I129" s="85"/>
      <c r="J129" s="94"/>
      <c r="K129" s="112" t="s">
        <v>83</v>
      </c>
      <c r="L129" s="94" t="s">
        <v>66</v>
      </c>
      <c r="M129" s="113">
        <v>2018</v>
      </c>
      <c r="N129" s="113"/>
      <c r="O129" s="94" t="s">
        <v>67</v>
      </c>
      <c r="P129" s="113"/>
      <c r="Q129" s="113"/>
      <c r="R129" s="113"/>
      <c r="S129" s="113"/>
      <c r="T129" s="113"/>
      <c r="U129" s="113"/>
      <c r="V129" s="113"/>
      <c r="W129" s="113"/>
      <c r="X129" s="113"/>
    </row>
    <row r="130" ht="64.95" hidden="1" customHeight="1" spans="1:24">
      <c r="A130" s="85">
        <v>68</v>
      </c>
      <c r="B130" s="86" t="s">
        <v>289</v>
      </c>
      <c r="C130" s="85" t="s">
        <v>270</v>
      </c>
      <c r="D130" s="87">
        <f>E130+F130</f>
        <v>2.3</v>
      </c>
      <c r="E130" s="87"/>
      <c r="F130" s="87">
        <v>2.3</v>
      </c>
      <c r="G130" s="88" t="s">
        <v>159</v>
      </c>
      <c r="H130" s="88" t="s">
        <v>168</v>
      </c>
      <c r="I130" s="85">
        <v>12</v>
      </c>
      <c r="J130" s="94" t="s">
        <v>290</v>
      </c>
      <c r="K130" s="112" t="s">
        <v>83</v>
      </c>
      <c r="L130" s="94" t="s">
        <v>66</v>
      </c>
      <c r="M130" s="113">
        <v>2018</v>
      </c>
      <c r="N130" s="113"/>
      <c r="O130" s="94" t="s">
        <v>67</v>
      </c>
      <c r="P130" s="113"/>
      <c r="Q130" s="113"/>
      <c r="R130" s="113"/>
      <c r="S130" s="113"/>
      <c r="T130" s="113"/>
      <c r="U130" s="113"/>
      <c r="V130" s="113"/>
      <c r="W130" s="113"/>
      <c r="X130" s="113"/>
    </row>
    <row r="131" ht="30" hidden="1" customHeight="1" spans="1:24">
      <c r="A131" s="85">
        <v>69</v>
      </c>
      <c r="B131" s="86" t="s">
        <v>291</v>
      </c>
      <c r="C131" s="85" t="s">
        <v>270</v>
      </c>
      <c r="D131" s="87">
        <f>E131+F131</f>
        <v>0.35</v>
      </c>
      <c r="E131" s="87"/>
      <c r="F131" s="87">
        <v>0.35</v>
      </c>
      <c r="G131" s="88" t="s">
        <v>159</v>
      </c>
      <c r="H131" s="88" t="s">
        <v>117</v>
      </c>
      <c r="I131" s="85"/>
      <c r="J131" s="94"/>
      <c r="K131" s="112" t="s">
        <v>83</v>
      </c>
      <c r="L131" s="94" t="s">
        <v>66</v>
      </c>
      <c r="M131" s="113">
        <v>2018</v>
      </c>
      <c r="N131" s="113"/>
      <c r="O131" s="94" t="s">
        <v>67</v>
      </c>
      <c r="P131" s="113"/>
      <c r="Q131" s="113"/>
      <c r="R131" s="113"/>
      <c r="S131" s="113"/>
      <c r="T131" s="113"/>
      <c r="U131" s="113"/>
      <c r="V131" s="113"/>
      <c r="W131" s="113"/>
      <c r="X131" s="113"/>
    </row>
    <row r="132" ht="30" hidden="1" customHeight="1" spans="1:24">
      <c r="A132" s="85">
        <v>70</v>
      </c>
      <c r="B132" s="86" t="s">
        <v>292</v>
      </c>
      <c r="C132" s="85" t="s">
        <v>270</v>
      </c>
      <c r="D132" s="87">
        <v>3</v>
      </c>
      <c r="E132" s="87"/>
      <c r="F132" s="87">
        <v>3</v>
      </c>
      <c r="G132" s="88" t="s">
        <v>55</v>
      </c>
      <c r="H132" s="88" t="s">
        <v>111</v>
      </c>
      <c r="I132" s="85">
        <v>14</v>
      </c>
      <c r="J132" s="94">
        <v>136</v>
      </c>
      <c r="K132" s="112" t="s">
        <v>83</v>
      </c>
      <c r="L132" s="94" t="s">
        <v>66</v>
      </c>
      <c r="M132" s="113">
        <v>2018</v>
      </c>
      <c r="N132" s="113"/>
      <c r="O132" s="94" t="s">
        <v>67</v>
      </c>
      <c r="P132" s="113"/>
      <c r="Q132" s="113"/>
      <c r="R132" s="113"/>
      <c r="S132" s="113"/>
      <c r="T132" s="113"/>
      <c r="U132" s="113"/>
      <c r="V132" s="113"/>
      <c r="W132" s="113"/>
      <c r="X132" s="113"/>
    </row>
    <row r="133" ht="19.05" customHeight="1" spans="1:24">
      <c r="A133" s="85">
        <v>71</v>
      </c>
      <c r="B133" s="86" t="s">
        <v>293</v>
      </c>
      <c r="C133" s="85" t="s">
        <v>270</v>
      </c>
      <c r="D133" s="87">
        <v>0.1</v>
      </c>
      <c r="E133" s="87"/>
      <c r="F133" s="87">
        <v>0.1</v>
      </c>
      <c r="G133" s="88" t="s">
        <v>228</v>
      </c>
      <c r="H133" s="88" t="s">
        <v>56</v>
      </c>
      <c r="I133" s="85"/>
      <c r="J133" s="94"/>
      <c r="K133" s="112" t="s">
        <v>211</v>
      </c>
      <c r="L133" s="94" t="s">
        <v>66</v>
      </c>
      <c r="M133" s="113"/>
      <c r="N133" s="113"/>
      <c r="O133" s="94" t="s">
        <v>67</v>
      </c>
      <c r="P133" s="113"/>
      <c r="Q133" s="113"/>
      <c r="R133" s="113"/>
      <c r="S133" s="113"/>
      <c r="T133" s="113"/>
      <c r="U133" s="113"/>
      <c r="V133" s="113"/>
      <c r="W133" s="113"/>
      <c r="X133" s="113"/>
    </row>
    <row r="134" ht="18.9" hidden="1" customHeight="1" spans="1:24">
      <c r="A134" s="85">
        <v>72</v>
      </c>
      <c r="B134" s="86" t="s">
        <v>294</v>
      </c>
      <c r="C134" s="85" t="s">
        <v>270</v>
      </c>
      <c r="D134" s="87">
        <v>0.1</v>
      </c>
      <c r="E134" s="87"/>
      <c r="F134" s="87">
        <v>0.1</v>
      </c>
      <c r="G134" s="88" t="s">
        <v>270</v>
      </c>
      <c r="H134" s="88" t="s">
        <v>82</v>
      </c>
      <c r="I134" s="85">
        <v>53</v>
      </c>
      <c r="J134" s="94">
        <v>89</v>
      </c>
      <c r="K134" s="112" t="s">
        <v>295</v>
      </c>
      <c r="L134" s="94" t="s">
        <v>66</v>
      </c>
      <c r="M134" s="113"/>
      <c r="N134" s="113"/>
      <c r="O134" s="94" t="s">
        <v>67</v>
      </c>
      <c r="P134" s="113"/>
      <c r="Q134" s="113"/>
      <c r="R134" s="113"/>
      <c r="S134" s="113"/>
      <c r="T134" s="113"/>
      <c r="U134" s="113"/>
      <c r="V134" s="113"/>
      <c r="W134" s="113"/>
      <c r="X134" s="113"/>
    </row>
    <row r="135" ht="18.9" hidden="1" customHeight="1" spans="1:24">
      <c r="A135" s="85">
        <v>73</v>
      </c>
      <c r="B135" s="86" t="s">
        <v>293</v>
      </c>
      <c r="C135" s="85" t="s">
        <v>270</v>
      </c>
      <c r="D135" s="87">
        <v>0.2</v>
      </c>
      <c r="E135" s="87"/>
      <c r="F135" s="87">
        <v>0.2</v>
      </c>
      <c r="G135" s="88" t="s">
        <v>270</v>
      </c>
      <c r="H135" s="88" t="s">
        <v>73</v>
      </c>
      <c r="I135" s="85">
        <v>28</v>
      </c>
      <c r="J135" s="94">
        <v>322</v>
      </c>
      <c r="K135" s="112" t="s">
        <v>296</v>
      </c>
      <c r="L135" s="94" t="s">
        <v>66</v>
      </c>
      <c r="M135" s="113"/>
      <c r="N135" s="113"/>
      <c r="O135" s="94" t="s">
        <v>67</v>
      </c>
      <c r="P135" s="113"/>
      <c r="Q135" s="113"/>
      <c r="R135" s="113"/>
      <c r="S135" s="113"/>
      <c r="T135" s="113"/>
      <c r="U135" s="113"/>
      <c r="V135" s="113"/>
      <c r="W135" s="113"/>
      <c r="X135" s="113"/>
    </row>
    <row r="136" ht="18.9" hidden="1" customHeight="1" spans="1:24">
      <c r="A136" s="85">
        <v>74</v>
      </c>
      <c r="B136" s="86" t="s">
        <v>294</v>
      </c>
      <c r="C136" s="85" t="s">
        <v>270</v>
      </c>
      <c r="D136" s="87">
        <v>0.29</v>
      </c>
      <c r="E136" s="87"/>
      <c r="F136" s="87">
        <v>0.29</v>
      </c>
      <c r="G136" s="88" t="s">
        <v>270</v>
      </c>
      <c r="H136" s="88" t="s">
        <v>297</v>
      </c>
      <c r="I136" s="85">
        <v>20</v>
      </c>
      <c r="J136" s="94" t="s">
        <v>298</v>
      </c>
      <c r="K136" s="112" t="s">
        <v>299</v>
      </c>
      <c r="L136" s="94" t="s">
        <v>66</v>
      </c>
      <c r="M136" s="113"/>
      <c r="N136" s="113"/>
      <c r="O136" s="94" t="s">
        <v>67</v>
      </c>
      <c r="P136" s="113"/>
      <c r="Q136" s="113"/>
      <c r="R136" s="113"/>
      <c r="S136" s="113"/>
      <c r="T136" s="113"/>
      <c r="U136" s="113"/>
      <c r="V136" s="113"/>
      <c r="W136" s="113"/>
      <c r="X136" s="113"/>
    </row>
    <row r="137" ht="18.9" hidden="1" customHeight="1" spans="1:24">
      <c r="A137" s="85">
        <v>75</v>
      </c>
      <c r="B137" s="86" t="s">
        <v>293</v>
      </c>
      <c r="C137" s="85" t="s">
        <v>270</v>
      </c>
      <c r="D137" s="87">
        <v>0.1</v>
      </c>
      <c r="E137" s="87"/>
      <c r="F137" s="87">
        <v>0.1</v>
      </c>
      <c r="G137" s="88" t="s">
        <v>137</v>
      </c>
      <c r="H137" s="88" t="s">
        <v>105</v>
      </c>
      <c r="I137" s="85">
        <v>26</v>
      </c>
      <c r="J137" s="94">
        <v>61</v>
      </c>
      <c r="K137" s="112" t="s">
        <v>300</v>
      </c>
      <c r="L137" s="94" t="s">
        <v>66</v>
      </c>
      <c r="M137" s="113"/>
      <c r="N137" s="113"/>
      <c r="O137" s="94" t="s">
        <v>67</v>
      </c>
      <c r="P137" s="113"/>
      <c r="Q137" s="113"/>
      <c r="R137" s="113"/>
      <c r="S137" s="113"/>
      <c r="T137" s="113"/>
      <c r="U137" s="113"/>
      <c r="V137" s="113"/>
      <c r="W137" s="113"/>
      <c r="X137" s="113"/>
    </row>
    <row r="138" ht="18.9" hidden="1" customHeight="1" spans="1:24">
      <c r="A138" s="85">
        <v>76</v>
      </c>
      <c r="B138" s="86" t="s">
        <v>293</v>
      </c>
      <c r="C138" s="85" t="s">
        <v>270</v>
      </c>
      <c r="D138" s="87">
        <v>0.08</v>
      </c>
      <c r="E138" s="87"/>
      <c r="F138" s="87">
        <v>0.08</v>
      </c>
      <c r="G138" s="88" t="s">
        <v>270</v>
      </c>
      <c r="H138" s="88" t="s">
        <v>76</v>
      </c>
      <c r="I138" s="85">
        <v>22</v>
      </c>
      <c r="J138" s="94">
        <v>543</v>
      </c>
      <c r="K138" s="112" t="s">
        <v>301</v>
      </c>
      <c r="L138" s="94" t="s">
        <v>66</v>
      </c>
      <c r="M138" s="113"/>
      <c r="N138" s="113"/>
      <c r="O138" s="94" t="s">
        <v>67</v>
      </c>
      <c r="P138" s="113"/>
      <c r="Q138" s="113"/>
      <c r="R138" s="113"/>
      <c r="S138" s="113"/>
      <c r="T138" s="113"/>
      <c r="U138" s="113"/>
      <c r="V138" s="113"/>
      <c r="W138" s="113"/>
      <c r="X138" s="113"/>
    </row>
    <row r="139" ht="18.9" hidden="1" customHeight="1" spans="1:24">
      <c r="A139" s="85">
        <v>77</v>
      </c>
      <c r="B139" s="86" t="s">
        <v>293</v>
      </c>
      <c r="C139" s="85" t="s">
        <v>270</v>
      </c>
      <c r="D139" s="87">
        <v>0.16</v>
      </c>
      <c r="E139" s="87"/>
      <c r="F139" s="87">
        <v>0.16</v>
      </c>
      <c r="G139" s="88" t="s">
        <v>270</v>
      </c>
      <c r="H139" s="88" t="s">
        <v>70</v>
      </c>
      <c r="I139" s="85"/>
      <c r="J139" s="94"/>
      <c r="K139" s="112" t="s">
        <v>302</v>
      </c>
      <c r="L139" s="94" t="s">
        <v>66</v>
      </c>
      <c r="M139" s="113"/>
      <c r="N139" s="113"/>
      <c r="O139" s="94" t="s">
        <v>67</v>
      </c>
      <c r="P139" s="113"/>
      <c r="Q139" s="113"/>
      <c r="R139" s="113"/>
      <c r="S139" s="113"/>
      <c r="T139" s="113"/>
      <c r="U139" s="113"/>
      <c r="V139" s="113"/>
      <c r="W139" s="113"/>
      <c r="X139" s="113"/>
    </row>
    <row r="140" ht="18.9" hidden="1" customHeight="1" spans="1:24">
      <c r="A140" s="85">
        <v>78</v>
      </c>
      <c r="B140" s="86" t="s">
        <v>294</v>
      </c>
      <c r="C140" s="85" t="s">
        <v>270</v>
      </c>
      <c r="D140" s="87">
        <v>0.75</v>
      </c>
      <c r="E140" s="87"/>
      <c r="F140" s="87">
        <v>0.75</v>
      </c>
      <c r="G140" s="88" t="s">
        <v>270</v>
      </c>
      <c r="H140" s="88" t="s">
        <v>111</v>
      </c>
      <c r="I140" s="85"/>
      <c r="J140" s="94"/>
      <c r="K140" s="112" t="s">
        <v>303</v>
      </c>
      <c r="L140" s="94" t="s">
        <v>66</v>
      </c>
      <c r="M140" s="113"/>
      <c r="N140" s="113"/>
      <c r="O140" s="94" t="s">
        <v>67</v>
      </c>
      <c r="P140" s="113"/>
      <c r="Q140" s="113"/>
      <c r="R140" s="113"/>
      <c r="S140" s="113"/>
      <c r="T140" s="113"/>
      <c r="U140" s="113"/>
      <c r="V140" s="113"/>
      <c r="W140" s="113"/>
      <c r="X140" s="113"/>
    </row>
    <row r="141" ht="18.9" hidden="1" customHeight="1" spans="1:24">
      <c r="A141" s="85">
        <v>79</v>
      </c>
      <c r="B141" s="86" t="s">
        <v>294</v>
      </c>
      <c r="C141" s="85" t="s">
        <v>270</v>
      </c>
      <c r="D141" s="87">
        <v>0.2</v>
      </c>
      <c r="E141" s="87"/>
      <c r="F141" s="87">
        <v>0.13</v>
      </c>
      <c r="G141" s="88" t="s">
        <v>270</v>
      </c>
      <c r="H141" s="88" t="s">
        <v>117</v>
      </c>
      <c r="I141" s="85">
        <v>22</v>
      </c>
      <c r="J141" s="94"/>
      <c r="K141" s="112" t="s">
        <v>304</v>
      </c>
      <c r="L141" s="94" t="s">
        <v>66</v>
      </c>
      <c r="M141" s="113"/>
      <c r="N141" s="113"/>
      <c r="O141" s="94" t="s">
        <v>67</v>
      </c>
      <c r="P141" s="113"/>
      <c r="Q141" s="113"/>
      <c r="R141" s="113"/>
      <c r="S141" s="113"/>
      <c r="T141" s="113"/>
      <c r="U141" s="113"/>
      <c r="V141" s="113"/>
      <c r="W141" s="113"/>
      <c r="X141" s="113"/>
    </row>
    <row r="142" ht="18.9" hidden="1" customHeight="1" spans="1:24">
      <c r="A142" s="85">
        <v>80</v>
      </c>
      <c r="B142" s="86" t="s">
        <v>293</v>
      </c>
      <c r="C142" s="85" t="s">
        <v>270</v>
      </c>
      <c r="D142" s="87">
        <v>0.1</v>
      </c>
      <c r="E142" s="87"/>
      <c r="F142" s="87">
        <v>0.1</v>
      </c>
      <c r="G142" s="88" t="s">
        <v>203</v>
      </c>
      <c r="H142" s="88" t="s">
        <v>168</v>
      </c>
      <c r="I142" s="85"/>
      <c r="J142" s="94"/>
      <c r="K142" s="112" t="s">
        <v>176</v>
      </c>
      <c r="L142" s="94" t="s">
        <v>58</v>
      </c>
      <c r="M142" s="113"/>
      <c r="N142" s="113"/>
      <c r="O142" s="94"/>
      <c r="P142" s="113"/>
      <c r="Q142" s="113"/>
      <c r="R142" s="113"/>
      <c r="S142" s="113"/>
      <c r="T142" s="113"/>
      <c r="U142" s="113"/>
      <c r="V142" s="113"/>
      <c r="W142" s="113"/>
      <c r="X142" s="113"/>
    </row>
    <row r="143" ht="19.05" customHeight="1" spans="1:24">
      <c r="A143" s="85">
        <v>81</v>
      </c>
      <c r="B143" s="86" t="s">
        <v>305</v>
      </c>
      <c r="C143" s="85" t="s">
        <v>270</v>
      </c>
      <c r="D143" s="87">
        <v>0.7</v>
      </c>
      <c r="E143" s="87"/>
      <c r="F143" s="87">
        <v>0.7</v>
      </c>
      <c r="G143" s="88" t="s">
        <v>243</v>
      </c>
      <c r="H143" s="88" t="s">
        <v>56</v>
      </c>
      <c r="I143" s="85">
        <v>5</v>
      </c>
      <c r="J143" s="94">
        <v>24</v>
      </c>
      <c r="K143" s="112" t="s">
        <v>176</v>
      </c>
      <c r="L143" s="94" t="s">
        <v>66</v>
      </c>
      <c r="M143" s="113"/>
      <c r="N143" s="113"/>
      <c r="O143" s="94" t="s">
        <v>67</v>
      </c>
      <c r="P143" s="113"/>
      <c r="Q143" s="113"/>
      <c r="R143" s="113"/>
      <c r="S143" s="113"/>
      <c r="T143" s="113"/>
      <c r="U143" s="113"/>
      <c r="V143" s="113"/>
      <c r="W143" s="113"/>
      <c r="X143" s="113"/>
    </row>
    <row r="144" ht="19.05" hidden="1" customHeight="1" spans="1:24">
      <c r="A144" s="89" t="s">
        <v>195</v>
      </c>
      <c r="B144" s="90" t="s">
        <v>306</v>
      </c>
      <c r="C144" s="85"/>
      <c r="D144" s="87"/>
      <c r="E144" s="87"/>
      <c r="F144" s="87"/>
      <c r="G144" s="88"/>
      <c r="H144" s="88"/>
      <c r="I144" s="85"/>
      <c r="J144" s="94"/>
      <c r="K144" s="94"/>
      <c r="L144" s="94"/>
      <c r="M144" s="113"/>
      <c r="N144" s="113"/>
      <c r="O144" s="94"/>
      <c r="P144" s="113"/>
      <c r="Q144" s="113"/>
      <c r="R144" s="113"/>
      <c r="S144" s="113"/>
      <c r="T144" s="113"/>
      <c r="U144" s="113"/>
      <c r="V144" s="113"/>
      <c r="W144" s="113"/>
      <c r="X144" s="113"/>
    </row>
    <row r="145" ht="30" hidden="1" customHeight="1" spans="1:24">
      <c r="A145" s="85">
        <v>82</v>
      </c>
      <c r="B145" s="86" t="s">
        <v>307</v>
      </c>
      <c r="C145" s="93" t="s">
        <v>308</v>
      </c>
      <c r="D145" s="127">
        <v>0.25</v>
      </c>
      <c r="E145" s="127"/>
      <c r="F145" s="127">
        <v>0.25</v>
      </c>
      <c r="G145" s="128" t="s">
        <v>55</v>
      </c>
      <c r="H145" s="128" t="s">
        <v>70</v>
      </c>
      <c r="I145" s="93">
        <v>30</v>
      </c>
      <c r="J145" s="125">
        <v>844</v>
      </c>
      <c r="K145" s="112" t="s">
        <v>83</v>
      </c>
      <c r="L145" s="94" t="s">
        <v>66</v>
      </c>
      <c r="M145" s="113"/>
      <c r="N145" s="113"/>
      <c r="O145" s="94" t="s">
        <v>67</v>
      </c>
      <c r="P145" s="113"/>
      <c r="Q145" s="113"/>
      <c r="R145" s="113"/>
      <c r="S145" s="113"/>
      <c r="T145" s="113"/>
      <c r="U145" s="113"/>
      <c r="V145" s="113"/>
      <c r="W145" s="113"/>
      <c r="X145" s="113"/>
    </row>
    <row r="146" ht="19.05" customHeight="1" spans="1:24">
      <c r="A146" s="89" t="s">
        <v>309</v>
      </c>
      <c r="B146" s="90" t="s">
        <v>310</v>
      </c>
      <c r="C146" s="85"/>
      <c r="D146" s="129"/>
      <c r="E146" s="129"/>
      <c r="F146" s="129"/>
      <c r="G146" s="130"/>
      <c r="H146" s="123"/>
      <c r="I146" s="123"/>
      <c r="J146" s="130"/>
      <c r="K146" s="123"/>
      <c r="L146" s="130"/>
      <c r="M146" s="113"/>
      <c r="N146" s="113"/>
      <c r="O146" s="94"/>
      <c r="P146" s="113"/>
      <c r="Q146" s="113"/>
      <c r="R146" s="113"/>
      <c r="S146" s="113"/>
      <c r="T146" s="113"/>
      <c r="U146" s="113"/>
      <c r="V146" s="113"/>
      <c r="W146" s="113"/>
      <c r="X146" s="113"/>
    </row>
    <row r="147" ht="19.05" customHeight="1" spans="1:24">
      <c r="A147" s="89" t="s">
        <v>195</v>
      </c>
      <c r="B147" s="90" t="s">
        <v>123</v>
      </c>
      <c r="C147" s="85"/>
      <c r="D147" s="87"/>
      <c r="E147" s="87"/>
      <c r="F147" s="87"/>
      <c r="G147" s="88"/>
      <c r="H147" s="88"/>
      <c r="I147" s="85"/>
      <c r="J147" s="94"/>
      <c r="K147" s="94"/>
      <c r="L147" s="94"/>
      <c r="M147" s="113"/>
      <c r="N147" s="113"/>
      <c r="O147" s="94"/>
      <c r="P147" s="113"/>
      <c r="Q147" s="113"/>
      <c r="R147" s="113"/>
      <c r="S147" s="113"/>
      <c r="T147" s="113"/>
      <c r="U147" s="113"/>
      <c r="V147" s="113"/>
      <c r="W147" s="113"/>
      <c r="X147" s="113"/>
    </row>
    <row r="148" ht="36" hidden="1" spans="1:24">
      <c r="A148" s="85">
        <v>83</v>
      </c>
      <c r="B148" s="86" t="s">
        <v>311</v>
      </c>
      <c r="C148" s="85" t="s">
        <v>87</v>
      </c>
      <c r="D148" s="87">
        <f>E148+F148</f>
        <v>0.24</v>
      </c>
      <c r="E148" s="87"/>
      <c r="F148" s="87">
        <v>0.24</v>
      </c>
      <c r="G148" s="94" t="s">
        <v>55</v>
      </c>
      <c r="H148" s="88" t="s">
        <v>111</v>
      </c>
      <c r="I148" s="85">
        <v>17</v>
      </c>
      <c r="J148" s="132" t="s">
        <v>312</v>
      </c>
      <c r="K148" s="112" t="s">
        <v>313</v>
      </c>
      <c r="L148" s="94" t="s">
        <v>112</v>
      </c>
      <c r="M148" s="113">
        <v>2017</v>
      </c>
      <c r="N148" s="113"/>
      <c r="O148" s="94"/>
      <c r="P148" s="113"/>
      <c r="Q148" s="113"/>
      <c r="R148" s="113"/>
      <c r="S148" s="113"/>
      <c r="T148" s="113"/>
      <c r="U148" s="113"/>
      <c r="V148" s="113"/>
      <c r="W148" s="113"/>
      <c r="X148" s="113"/>
    </row>
    <row r="149" ht="30" hidden="1" customHeight="1" spans="1:24">
      <c r="A149" s="85">
        <v>84</v>
      </c>
      <c r="B149" s="86" t="s">
        <v>314</v>
      </c>
      <c r="C149" s="85" t="s">
        <v>87</v>
      </c>
      <c r="D149" s="87">
        <f>E149+F149</f>
        <v>0.24</v>
      </c>
      <c r="E149" s="87"/>
      <c r="F149" s="87">
        <v>0.24</v>
      </c>
      <c r="G149" s="94" t="s">
        <v>55</v>
      </c>
      <c r="H149" s="88" t="s">
        <v>117</v>
      </c>
      <c r="I149" s="85">
        <v>33</v>
      </c>
      <c r="J149" s="132" t="s">
        <v>315</v>
      </c>
      <c r="K149" s="112" t="s">
        <v>83</v>
      </c>
      <c r="L149" s="94" t="s">
        <v>112</v>
      </c>
      <c r="M149" s="113"/>
      <c r="N149" s="113"/>
      <c r="O149" s="94"/>
      <c r="P149" s="113"/>
      <c r="Q149" s="113"/>
      <c r="R149" s="113"/>
      <c r="S149" s="113"/>
      <c r="T149" s="113"/>
      <c r="U149" s="113"/>
      <c r="V149" s="113"/>
      <c r="W149" s="113"/>
      <c r="X149" s="113"/>
    </row>
    <row r="150" ht="30" hidden="1" customHeight="1" spans="1:24">
      <c r="A150" s="85">
        <v>85</v>
      </c>
      <c r="B150" s="86" t="s">
        <v>316</v>
      </c>
      <c r="C150" s="85" t="s">
        <v>87</v>
      </c>
      <c r="D150" s="87">
        <f t="shared" ref="D150:D157" si="4">E150+F150</f>
        <v>10</v>
      </c>
      <c r="E150" s="87"/>
      <c r="F150" s="87">
        <v>10</v>
      </c>
      <c r="G150" s="94" t="s">
        <v>203</v>
      </c>
      <c r="H150" s="88" t="s">
        <v>168</v>
      </c>
      <c r="I150" s="85">
        <v>11</v>
      </c>
      <c r="J150" s="94"/>
      <c r="K150" s="112" t="s">
        <v>83</v>
      </c>
      <c r="L150" s="94" t="s">
        <v>112</v>
      </c>
      <c r="M150" s="113">
        <v>2017</v>
      </c>
      <c r="N150" s="113"/>
      <c r="O150" s="94"/>
      <c r="P150" s="113"/>
      <c r="Q150" s="113"/>
      <c r="R150" s="113"/>
      <c r="S150" s="113"/>
      <c r="T150" s="113"/>
      <c r="U150" s="113"/>
      <c r="V150" s="113"/>
      <c r="W150" s="113"/>
      <c r="X150" s="113"/>
    </row>
    <row r="151" ht="30" hidden="1" customHeight="1" spans="1:24">
      <c r="A151" s="85">
        <v>86</v>
      </c>
      <c r="B151" s="86" t="s">
        <v>317</v>
      </c>
      <c r="C151" s="85" t="s">
        <v>87</v>
      </c>
      <c r="D151" s="87">
        <f t="shared" si="4"/>
        <v>0.68</v>
      </c>
      <c r="E151" s="87"/>
      <c r="F151" s="87">
        <v>0.68</v>
      </c>
      <c r="G151" s="94" t="s">
        <v>318</v>
      </c>
      <c r="H151" s="128" t="s">
        <v>70</v>
      </c>
      <c r="I151" s="85" t="s">
        <v>319</v>
      </c>
      <c r="J151" s="94" t="s">
        <v>320</v>
      </c>
      <c r="K151" s="112" t="s">
        <v>321</v>
      </c>
      <c r="L151" s="94" t="s">
        <v>112</v>
      </c>
      <c r="M151" s="113"/>
      <c r="N151" s="113"/>
      <c r="O151" s="94"/>
      <c r="P151" s="113"/>
      <c r="Q151" s="113"/>
      <c r="R151" s="113"/>
      <c r="S151" s="113"/>
      <c r="T151" s="113"/>
      <c r="U151" s="113"/>
      <c r="V151" s="113"/>
      <c r="W151" s="113"/>
      <c r="X151" s="113"/>
    </row>
    <row r="152" ht="30" hidden="1" customHeight="1" spans="1:24">
      <c r="A152" s="85">
        <v>87</v>
      </c>
      <c r="B152" s="86" t="s">
        <v>322</v>
      </c>
      <c r="C152" s="85" t="s">
        <v>87</v>
      </c>
      <c r="D152" s="87">
        <f t="shared" si="4"/>
        <v>10</v>
      </c>
      <c r="E152" s="87"/>
      <c r="F152" s="87">
        <v>10</v>
      </c>
      <c r="G152" s="88" t="s">
        <v>323</v>
      </c>
      <c r="H152" s="128" t="s">
        <v>70</v>
      </c>
      <c r="I152" s="85"/>
      <c r="J152" s="94"/>
      <c r="K152" s="112" t="s">
        <v>83</v>
      </c>
      <c r="L152" s="94" t="s">
        <v>66</v>
      </c>
      <c r="M152" s="113">
        <v>2018</v>
      </c>
      <c r="N152" s="113"/>
      <c r="O152" s="94"/>
      <c r="P152" s="113"/>
      <c r="Q152" s="113"/>
      <c r="R152" s="113"/>
      <c r="S152" s="113"/>
      <c r="T152" s="113"/>
      <c r="U152" s="113"/>
      <c r="V152" s="113"/>
      <c r="W152" s="113"/>
      <c r="X152" s="113"/>
    </row>
    <row r="153" ht="30" hidden="1" customHeight="1" spans="1:24">
      <c r="A153" s="85">
        <v>88</v>
      </c>
      <c r="B153" s="86" t="s">
        <v>324</v>
      </c>
      <c r="C153" s="85" t="s">
        <v>87</v>
      </c>
      <c r="D153" s="87">
        <f t="shared" si="4"/>
        <v>0.24</v>
      </c>
      <c r="E153" s="87"/>
      <c r="F153" s="87">
        <v>0.24</v>
      </c>
      <c r="G153" s="88" t="s">
        <v>55</v>
      </c>
      <c r="H153" s="88" t="s">
        <v>105</v>
      </c>
      <c r="I153" s="85" t="s">
        <v>325</v>
      </c>
      <c r="J153" s="94" t="s">
        <v>326</v>
      </c>
      <c r="K153" s="112" t="s">
        <v>83</v>
      </c>
      <c r="L153" s="94" t="s">
        <v>66</v>
      </c>
      <c r="M153" s="113"/>
      <c r="N153" s="113" t="s">
        <v>327</v>
      </c>
      <c r="O153" s="94"/>
      <c r="P153" s="113"/>
      <c r="Q153" s="113"/>
      <c r="R153" s="113"/>
      <c r="S153" s="113"/>
      <c r="T153" s="113"/>
      <c r="U153" s="113"/>
      <c r="V153" s="113"/>
      <c r="W153" s="113"/>
      <c r="X153" s="113"/>
    </row>
    <row r="154" ht="36" hidden="1" spans="1:24">
      <c r="A154" s="85">
        <v>89</v>
      </c>
      <c r="B154" s="86" t="s">
        <v>328</v>
      </c>
      <c r="C154" s="85" t="s">
        <v>87</v>
      </c>
      <c r="D154" s="87">
        <v>0.6</v>
      </c>
      <c r="E154" s="87"/>
      <c r="F154" s="87">
        <v>0.6</v>
      </c>
      <c r="G154" s="88" t="s">
        <v>329</v>
      </c>
      <c r="H154" s="128" t="s">
        <v>70</v>
      </c>
      <c r="I154" s="85">
        <v>36</v>
      </c>
      <c r="J154" s="94" t="s">
        <v>330</v>
      </c>
      <c r="K154" s="112" t="s">
        <v>331</v>
      </c>
      <c r="L154" s="94" t="s">
        <v>66</v>
      </c>
      <c r="M154" s="113"/>
      <c r="N154" s="113"/>
      <c r="O154" s="94"/>
      <c r="P154" s="113"/>
      <c r="Q154" s="113"/>
      <c r="R154" s="113"/>
      <c r="S154" s="113"/>
      <c r="T154" s="113"/>
      <c r="U154" s="113"/>
      <c r="V154" s="113"/>
      <c r="W154" s="113"/>
      <c r="X154" s="113"/>
    </row>
    <row r="155" ht="29.4" hidden="1" customHeight="1" spans="1:24">
      <c r="A155" s="85">
        <v>90</v>
      </c>
      <c r="B155" s="86" t="s">
        <v>332</v>
      </c>
      <c r="C155" s="85" t="s">
        <v>87</v>
      </c>
      <c r="D155" s="87">
        <f t="shared" si="4"/>
        <v>4</v>
      </c>
      <c r="E155" s="87"/>
      <c r="F155" s="87">
        <v>4</v>
      </c>
      <c r="G155" s="88" t="s">
        <v>333</v>
      </c>
      <c r="H155" s="128" t="s">
        <v>70</v>
      </c>
      <c r="I155" s="85" t="s">
        <v>334</v>
      </c>
      <c r="J155" s="94"/>
      <c r="K155" s="112" t="s">
        <v>83</v>
      </c>
      <c r="L155" s="94" t="s">
        <v>66</v>
      </c>
      <c r="M155" s="113">
        <v>2018</v>
      </c>
      <c r="N155" s="113"/>
      <c r="O155" s="94"/>
      <c r="P155" s="113"/>
      <c r="Q155" s="113"/>
      <c r="R155" s="113"/>
      <c r="S155" s="113"/>
      <c r="T155" s="113"/>
      <c r="U155" s="113"/>
      <c r="V155" s="113"/>
      <c r="W155" s="113"/>
      <c r="X155" s="113"/>
    </row>
    <row r="156" ht="30" hidden="1" customHeight="1" spans="1:24">
      <c r="A156" s="85">
        <v>91</v>
      </c>
      <c r="B156" s="86" t="s">
        <v>335</v>
      </c>
      <c r="C156" s="85" t="s">
        <v>87</v>
      </c>
      <c r="D156" s="87">
        <f t="shared" si="4"/>
        <v>0.24</v>
      </c>
      <c r="E156" s="87"/>
      <c r="F156" s="87">
        <v>0.24</v>
      </c>
      <c r="G156" s="88" t="s">
        <v>159</v>
      </c>
      <c r="H156" s="88" t="s">
        <v>117</v>
      </c>
      <c r="I156" s="85">
        <v>13</v>
      </c>
      <c r="J156" s="94">
        <v>63</v>
      </c>
      <c r="K156" s="112" t="s">
        <v>83</v>
      </c>
      <c r="L156" s="94" t="s">
        <v>112</v>
      </c>
      <c r="M156" s="113">
        <v>2017</v>
      </c>
      <c r="N156" s="113"/>
      <c r="O156" s="94"/>
      <c r="P156" s="113"/>
      <c r="Q156" s="113"/>
      <c r="R156" s="113"/>
      <c r="S156" s="113"/>
      <c r="T156" s="113"/>
      <c r="U156" s="113"/>
      <c r="V156" s="113"/>
      <c r="W156" s="113"/>
      <c r="X156" s="113"/>
    </row>
    <row r="157" ht="30" hidden="1" customHeight="1" spans="1:24">
      <c r="A157" s="85">
        <v>92</v>
      </c>
      <c r="B157" s="86" t="s">
        <v>336</v>
      </c>
      <c r="C157" s="85" t="s">
        <v>337</v>
      </c>
      <c r="D157" s="87">
        <f t="shared" si="4"/>
        <v>6.26</v>
      </c>
      <c r="E157" s="87"/>
      <c r="F157" s="87">
        <v>6.26</v>
      </c>
      <c r="G157" s="94" t="s">
        <v>338</v>
      </c>
      <c r="H157" s="94" t="s">
        <v>73</v>
      </c>
      <c r="I157" s="85">
        <v>59</v>
      </c>
      <c r="J157" s="94">
        <v>40</v>
      </c>
      <c r="K157" s="112" t="s">
        <v>83</v>
      </c>
      <c r="L157" s="94" t="s">
        <v>112</v>
      </c>
      <c r="M157" s="113">
        <v>2017</v>
      </c>
      <c r="N157" s="113"/>
      <c r="O157" s="94"/>
      <c r="P157" s="113"/>
      <c r="Q157" s="113"/>
      <c r="R157" s="113"/>
      <c r="S157" s="113"/>
      <c r="T157" s="113"/>
      <c r="U157" s="113"/>
      <c r="V157" s="113"/>
      <c r="W157" s="113"/>
      <c r="X157" s="113"/>
    </row>
    <row r="158" ht="19.5" hidden="1" customHeight="1" spans="1:24">
      <c r="A158" s="85">
        <v>93</v>
      </c>
      <c r="B158" s="103" t="s">
        <v>339</v>
      </c>
      <c r="C158" s="85" t="s">
        <v>87</v>
      </c>
      <c r="D158" s="87">
        <v>0.32</v>
      </c>
      <c r="E158" s="87"/>
      <c r="F158" s="87">
        <v>0.32</v>
      </c>
      <c r="G158" s="88" t="s">
        <v>159</v>
      </c>
      <c r="H158" s="88" t="s">
        <v>117</v>
      </c>
      <c r="I158" s="85">
        <v>7</v>
      </c>
      <c r="J158" s="94">
        <v>200</v>
      </c>
      <c r="K158" s="112" t="s">
        <v>211</v>
      </c>
      <c r="L158" s="94" t="s">
        <v>66</v>
      </c>
      <c r="M158" s="113"/>
      <c r="N158" s="113"/>
      <c r="O158" s="94"/>
      <c r="P158" s="113"/>
      <c r="Q158" s="113"/>
      <c r="R158" s="113"/>
      <c r="S158" s="113"/>
      <c r="T158" s="113"/>
      <c r="U158" s="113"/>
      <c r="V158" s="113"/>
      <c r="W158" s="113"/>
      <c r="X158" s="113"/>
    </row>
    <row r="159" ht="30" hidden="1" customHeight="1" spans="1:24">
      <c r="A159" s="85">
        <v>94</v>
      </c>
      <c r="B159" s="103" t="s">
        <v>340</v>
      </c>
      <c r="C159" s="85" t="s">
        <v>87</v>
      </c>
      <c r="D159" s="87">
        <v>3.74</v>
      </c>
      <c r="E159" s="87"/>
      <c r="F159" s="87">
        <v>3.74</v>
      </c>
      <c r="G159" s="88" t="s">
        <v>159</v>
      </c>
      <c r="H159" s="88" t="s">
        <v>73</v>
      </c>
      <c r="I159" s="85">
        <v>22</v>
      </c>
      <c r="J159" s="94">
        <v>1053</v>
      </c>
      <c r="K159" s="112" t="s">
        <v>341</v>
      </c>
      <c r="L159" s="94" t="s">
        <v>66</v>
      </c>
      <c r="M159" s="113"/>
      <c r="N159" s="113"/>
      <c r="O159" s="94"/>
      <c r="P159" s="113"/>
      <c r="Q159" s="113"/>
      <c r="R159" s="113"/>
      <c r="S159" s="113"/>
      <c r="T159" s="113"/>
      <c r="U159" s="113"/>
      <c r="V159" s="113"/>
      <c r="W159" s="113"/>
      <c r="X159" s="113"/>
    </row>
    <row r="160" ht="30" hidden="1" customHeight="1" spans="1:24">
      <c r="A160" s="85">
        <v>95</v>
      </c>
      <c r="B160" s="103" t="s">
        <v>342</v>
      </c>
      <c r="C160" s="85" t="s">
        <v>87</v>
      </c>
      <c r="D160" s="87">
        <v>5.57</v>
      </c>
      <c r="E160" s="87"/>
      <c r="F160" s="87">
        <v>5.57</v>
      </c>
      <c r="G160" s="88" t="s">
        <v>159</v>
      </c>
      <c r="H160" s="88" t="s">
        <v>343</v>
      </c>
      <c r="I160" s="85"/>
      <c r="J160" s="94"/>
      <c r="K160" s="112" t="s">
        <v>344</v>
      </c>
      <c r="L160" s="94" t="s">
        <v>66</v>
      </c>
      <c r="M160" s="113"/>
      <c r="N160" s="113"/>
      <c r="O160" s="94"/>
      <c r="P160" s="113"/>
      <c r="Q160" s="113"/>
      <c r="R160" s="113"/>
      <c r="S160" s="113"/>
      <c r="T160" s="113"/>
      <c r="U160" s="113"/>
      <c r="V160" s="113"/>
      <c r="W160" s="113"/>
      <c r="X160" s="113"/>
    </row>
    <row r="161" s="51" customFormat="1" ht="20.1" hidden="1" customHeight="1" spans="1:24">
      <c r="A161" s="85"/>
      <c r="B161" s="102" t="s">
        <v>166</v>
      </c>
      <c r="C161" s="95" t="s">
        <v>87</v>
      </c>
      <c r="D161" s="98">
        <v>4.01</v>
      </c>
      <c r="E161" s="98"/>
      <c r="F161" s="98">
        <v>4.01</v>
      </c>
      <c r="G161" s="99" t="s">
        <v>159</v>
      </c>
      <c r="H161" s="99" t="s">
        <v>168</v>
      </c>
      <c r="I161" s="95">
        <v>21</v>
      </c>
      <c r="J161" s="100"/>
      <c r="K161" s="117"/>
      <c r="L161" s="100"/>
      <c r="M161" s="116"/>
      <c r="N161" s="116"/>
      <c r="O161" s="100"/>
      <c r="P161" s="116"/>
      <c r="Q161" s="116"/>
      <c r="R161" s="116"/>
      <c r="S161" s="116"/>
      <c r="T161" s="116"/>
      <c r="U161" s="116"/>
      <c r="V161" s="116"/>
      <c r="W161" s="116"/>
      <c r="X161" s="116"/>
    </row>
    <row r="162" s="51" customFormat="1" ht="20.1" hidden="1" customHeight="1" spans="1:24">
      <c r="A162" s="85"/>
      <c r="B162" s="102" t="s">
        <v>68</v>
      </c>
      <c r="C162" s="95" t="s">
        <v>87</v>
      </c>
      <c r="D162" s="98">
        <v>1.56</v>
      </c>
      <c r="E162" s="98"/>
      <c r="F162" s="98">
        <v>1.56</v>
      </c>
      <c r="G162" s="99" t="s">
        <v>159</v>
      </c>
      <c r="H162" s="99" t="s">
        <v>70</v>
      </c>
      <c r="I162" s="95">
        <v>28</v>
      </c>
      <c r="J162" s="100"/>
      <c r="K162" s="117"/>
      <c r="L162" s="100"/>
      <c r="M162" s="116"/>
      <c r="N162" s="116"/>
      <c r="O162" s="100"/>
      <c r="P162" s="116"/>
      <c r="Q162" s="116"/>
      <c r="R162" s="116"/>
      <c r="S162" s="116"/>
      <c r="T162" s="116"/>
      <c r="U162" s="116"/>
      <c r="V162" s="116"/>
      <c r="W162" s="116"/>
      <c r="X162" s="116"/>
    </row>
    <row r="163" ht="30" hidden="1" customHeight="1" spans="1:24">
      <c r="A163" s="85">
        <v>96</v>
      </c>
      <c r="B163" s="86" t="s">
        <v>345</v>
      </c>
      <c r="C163" s="85" t="s">
        <v>87</v>
      </c>
      <c r="D163" s="87">
        <f>E163+F163</f>
        <v>0.87</v>
      </c>
      <c r="E163" s="87"/>
      <c r="F163" s="87">
        <v>0.87</v>
      </c>
      <c r="G163" s="94" t="s">
        <v>346</v>
      </c>
      <c r="H163" s="94" t="s">
        <v>82</v>
      </c>
      <c r="I163" s="125">
        <v>15</v>
      </c>
      <c r="J163" s="93" t="s">
        <v>347</v>
      </c>
      <c r="K163" s="112" t="s">
        <v>211</v>
      </c>
      <c r="L163" s="94" t="s">
        <v>66</v>
      </c>
      <c r="M163" s="113"/>
      <c r="N163" s="113"/>
      <c r="O163" s="94"/>
      <c r="P163" s="113"/>
      <c r="Q163" s="113"/>
      <c r="R163" s="113"/>
      <c r="S163" s="113"/>
      <c r="T163" s="113"/>
      <c r="U163" s="113"/>
      <c r="V163" s="113"/>
      <c r="W163" s="113"/>
      <c r="X163" s="113"/>
    </row>
    <row r="164" ht="24" hidden="1" spans="1:24">
      <c r="A164" s="85">
        <v>97</v>
      </c>
      <c r="B164" s="86" t="s">
        <v>348</v>
      </c>
      <c r="C164" s="85" t="s">
        <v>87</v>
      </c>
      <c r="D164" s="87">
        <v>1.18</v>
      </c>
      <c r="E164" s="87"/>
      <c r="F164" s="87">
        <v>1.18</v>
      </c>
      <c r="G164" s="94" t="s">
        <v>159</v>
      </c>
      <c r="H164" s="94" t="s">
        <v>82</v>
      </c>
      <c r="I164" s="85">
        <v>45</v>
      </c>
      <c r="J164" s="94" t="s">
        <v>349</v>
      </c>
      <c r="K164" s="112" t="s">
        <v>211</v>
      </c>
      <c r="L164" s="94" t="s">
        <v>66</v>
      </c>
      <c r="M164" s="113"/>
      <c r="N164" s="113"/>
      <c r="O164" s="94"/>
      <c r="P164" s="113"/>
      <c r="Q164" s="113"/>
      <c r="R164" s="113"/>
      <c r="S164" s="113"/>
      <c r="T164" s="113"/>
      <c r="U164" s="113"/>
      <c r="V164" s="113"/>
      <c r="W164" s="113"/>
      <c r="X164" s="113"/>
    </row>
    <row r="165" ht="40.2" hidden="1" customHeight="1" spans="1:24">
      <c r="A165" s="85">
        <v>98</v>
      </c>
      <c r="B165" s="86" t="s">
        <v>350</v>
      </c>
      <c r="C165" s="93" t="s">
        <v>87</v>
      </c>
      <c r="D165" s="127">
        <v>0.72</v>
      </c>
      <c r="E165" s="127"/>
      <c r="F165" s="127">
        <v>0.72</v>
      </c>
      <c r="G165" s="94" t="s">
        <v>351</v>
      </c>
      <c r="H165" s="88" t="s">
        <v>76</v>
      </c>
      <c r="I165" s="93"/>
      <c r="J165" s="93" t="s">
        <v>352</v>
      </c>
      <c r="K165" s="112" t="s">
        <v>353</v>
      </c>
      <c r="L165" s="94" t="s">
        <v>112</v>
      </c>
      <c r="M165" s="125"/>
      <c r="N165" s="113"/>
      <c r="O165" s="94"/>
      <c r="P165" s="113"/>
      <c r="Q165" s="113"/>
      <c r="R165" s="113"/>
      <c r="S165" s="113"/>
      <c r="T165" s="113"/>
      <c r="U165" s="113"/>
      <c r="V165" s="113"/>
      <c r="W165" s="113"/>
      <c r="X165" s="113"/>
    </row>
    <row r="166" ht="25.05" customHeight="1" spans="1:24">
      <c r="A166" s="85">
        <v>99</v>
      </c>
      <c r="B166" s="103" t="s">
        <v>123</v>
      </c>
      <c r="C166" s="85"/>
      <c r="D166" s="87">
        <f>+SUM(D167:D176)</f>
        <v>145</v>
      </c>
      <c r="E166" s="87"/>
      <c r="F166" s="87">
        <f>+SUM(F167:F176)</f>
        <v>145</v>
      </c>
      <c r="G166" s="99" t="s">
        <v>354</v>
      </c>
      <c r="H166" s="88" t="s">
        <v>355</v>
      </c>
      <c r="I166" s="85"/>
      <c r="J166" s="94"/>
      <c r="K166" s="112" t="s">
        <v>356</v>
      </c>
      <c r="L166" s="94" t="s">
        <v>66</v>
      </c>
      <c r="M166" s="113"/>
      <c r="N166" s="113"/>
      <c r="O166" s="94"/>
      <c r="P166" s="113"/>
      <c r="Q166" s="113"/>
      <c r="R166" s="113"/>
      <c r="S166" s="113"/>
      <c r="T166" s="113"/>
      <c r="U166" s="113"/>
      <c r="V166" s="113"/>
      <c r="W166" s="113"/>
      <c r="X166" s="113"/>
    </row>
    <row r="167" s="51" customFormat="1" ht="28.2" hidden="1" customHeight="1" spans="1:24">
      <c r="A167" s="95"/>
      <c r="B167" s="131" t="s">
        <v>103</v>
      </c>
      <c r="C167" s="95"/>
      <c r="D167" s="98">
        <v>10</v>
      </c>
      <c r="E167" s="98"/>
      <c r="F167" s="98">
        <v>10</v>
      </c>
      <c r="G167" s="99" t="s">
        <v>357</v>
      </c>
      <c r="H167" s="99" t="s">
        <v>105</v>
      </c>
      <c r="I167" s="95"/>
      <c r="J167" s="100"/>
      <c r="K167" s="117"/>
      <c r="L167" s="100"/>
      <c r="M167" s="116"/>
      <c r="N167" s="116"/>
      <c r="O167" s="100"/>
      <c r="P167" s="116"/>
      <c r="Q167" s="116"/>
      <c r="R167" s="116"/>
      <c r="S167" s="116"/>
      <c r="T167" s="116"/>
      <c r="U167" s="116"/>
      <c r="V167" s="116"/>
      <c r="W167" s="116"/>
      <c r="X167" s="116"/>
    </row>
    <row r="168" s="51" customFormat="1" ht="28.2" hidden="1" customHeight="1" spans="1:24">
      <c r="A168" s="95"/>
      <c r="B168" s="131" t="s">
        <v>74</v>
      </c>
      <c r="C168" s="95"/>
      <c r="D168" s="98">
        <v>10</v>
      </c>
      <c r="E168" s="98"/>
      <c r="F168" s="98">
        <v>10</v>
      </c>
      <c r="G168" s="99" t="s">
        <v>358</v>
      </c>
      <c r="H168" s="99" t="s">
        <v>76</v>
      </c>
      <c r="I168" s="95"/>
      <c r="J168" s="100"/>
      <c r="K168" s="117"/>
      <c r="L168" s="100"/>
      <c r="M168" s="116"/>
      <c r="N168" s="116"/>
      <c r="O168" s="100"/>
      <c r="P168" s="116"/>
      <c r="Q168" s="116"/>
      <c r="R168" s="116"/>
      <c r="S168" s="116"/>
      <c r="T168" s="116"/>
      <c r="U168" s="116"/>
      <c r="V168" s="116"/>
      <c r="W168" s="116"/>
      <c r="X168" s="116"/>
    </row>
    <row r="169" s="51" customFormat="1" ht="28.2" hidden="1" customHeight="1" spans="1:24">
      <c r="A169" s="95"/>
      <c r="B169" s="131" t="s">
        <v>166</v>
      </c>
      <c r="C169" s="95"/>
      <c r="D169" s="98">
        <v>10</v>
      </c>
      <c r="E169" s="98"/>
      <c r="F169" s="98">
        <v>10</v>
      </c>
      <c r="G169" s="99" t="s">
        <v>359</v>
      </c>
      <c r="H169" s="99" t="s">
        <v>168</v>
      </c>
      <c r="I169" s="95"/>
      <c r="J169" s="100"/>
      <c r="K169" s="117"/>
      <c r="L169" s="100"/>
      <c r="M169" s="116"/>
      <c r="N169" s="116"/>
      <c r="O169" s="100"/>
      <c r="P169" s="116"/>
      <c r="Q169" s="116"/>
      <c r="R169" s="116"/>
      <c r="S169" s="116"/>
      <c r="T169" s="116"/>
      <c r="U169" s="116"/>
      <c r="V169" s="116"/>
      <c r="W169" s="116"/>
      <c r="X169" s="116"/>
    </row>
    <row r="170" s="51" customFormat="1" ht="28.2" hidden="1" customHeight="1" spans="1:24">
      <c r="A170" s="95"/>
      <c r="B170" s="131" t="s">
        <v>68</v>
      </c>
      <c r="C170" s="95"/>
      <c r="D170" s="98">
        <v>15</v>
      </c>
      <c r="E170" s="98"/>
      <c r="F170" s="98">
        <v>15</v>
      </c>
      <c r="G170" s="99" t="s">
        <v>360</v>
      </c>
      <c r="H170" s="99" t="s">
        <v>70</v>
      </c>
      <c r="I170" s="95"/>
      <c r="J170" s="100"/>
      <c r="K170" s="117"/>
      <c r="L170" s="100"/>
      <c r="M170" s="116"/>
      <c r="N170" s="116"/>
      <c r="O170" s="100"/>
      <c r="P170" s="116"/>
      <c r="Q170" s="116"/>
      <c r="R170" s="116"/>
      <c r="S170" s="116"/>
      <c r="T170" s="116"/>
      <c r="U170" s="116"/>
      <c r="V170" s="116"/>
      <c r="W170" s="116"/>
      <c r="X170" s="116"/>
    </row>
    <row r="171" s="51" customFormat="1" ht="28.2" hidden="1" customHeight="1" spans="1:24">
      <c r="A171" s="95"/>
      <c r="B171" s="131" t="s">
        <v>71</v>
      </c>
      <c r="C171" s="95"/>
      <c r="D171" s="98">
        <v>10</v>
      </c>
      <c r="E171" s="98"/>
      <c r="F171" s="98">
        <v>10</v>
      </c>
      <c r="G171" s="99" t="s">
        <v>361</v>
      </c>
      <c r="H171" s="99" t="s">
        <v>73</v>
      </c>
      <c r="I171" s="95"/>
      <c r="J171" s="100"/>
      <c r="K171" s="117"/>
      <c r="L171" s="100"/>
      <c r="M171" s="116"/>
      <c r="N171" s="116"/>
      <c r="O171" s="100"/>
      <c r="P171" s="116"/>
      <c r="Q171" s="116"/>
      <c r="R171" s="116"/>
      <c r="S171" s="116"/>
      <c r="T171" s="116"/>
      <c r="U171" s="116"/>
      <c r="V171" s="116"/>
      <c r="W171" s="116"/>
      <c r="X171" s="116"/>
    </row>
    <row r="172" s="51" customFormat="1" ht="25.05" customHeight="1" spans="1:24">
      <c r="A172" s="95"/>
      <c r="B172" s="131" t="s">
        <v>189</v>
      </c>
      <c r="C172" s="95"/>
      <c r="D172" s="98">
        <v>5</v>
      </c>
      <c r="E172" s="98"/>
      <c r="F172" s="98">
        <v>5</v>
      </c>
      <c r="G172" s="99" t="s">
        <v>362</v>
      </c>
      <c r="H172" s="99" t="s">
        <v>56</v>
      </c>
      <c r="I172" s="95"/>
      <c r="J172" s="100"/>
      <c r="K172" s="117"/>
      <c r="L172" s="100"/>
      <c r="M172" s="116"/>
      <c r="N172" s="116"/>
      <c r="O172" s="100"/>
      <c r="P172" s="116"/>
      <c r="Q172" s="116"/>
      <c r="R172" s="116"/>
      <c r="S172" s="116"/>
      <c r="T172" s="116"/>
      <c r="U172" s="116"/>
      <c r="V172" s="116"/>
      <c r="W172" s="116"/>
      <c r="X172" s="116"/>
    </row>
    <row r="173" s="51" customFormat="1" ht="28.2" hidden="1" customHeight="1" spans="1:24">
      <c r="A173" s="95"/>
      <c r="B173" s="131" t="s">
        <v>100</v>
      </c>
      <c r="C173" s="95"/>
      <c r="D173" s="98">
        <v>60</v>
      </c>
      <c r="E173" s="98"/>
      <c r="F173" s="98">
        <v>60</v>
      </c>
      <c r="G173" s="99" t="s">
        <v>363</v>
      </c>
      <c r="H173" s="99" t="s">
        <v>82</v>
      </c>
      <c r="I173" s="95"/>
      <c r="J173" s="100"/>
      <c r="K173" s="117"/>
      <c r="L173" s="100"/>
      <c r="M173" s="116"/>
      <c r="N173" s="116"/>
      <c r="O173" s="100"/>
      <c r="P173" s="116"/>
      <c r="Q173" s="116"/>
      <c r="R173" s="116"/>
      <c r="S173" s="116"/>
      <c r="T173" s="116"/>
      <c r="U173" s="116"/>
      <c r="V173" s="116"/>
      <c r="W173" s="116"/>
      <c r="X173" s="116"/>
    </row>
    <row r="174" s="51" customFormat="1" ht="28.2" hidden="1" customHeight="1" spans="1:24">
      <c r="A174" s="95"/>
      <c r="B174" s="131" t="s">
        <v>98</v>
      </c>
      <c r="C174" s="95"/>
      <c r="D174" s="98">
        <v>15</v>
      </c>
      <c r="E174" s="98"/>
      <c r="F174" s="98">
        <v>15</v>
      </c>
      <c r="G174" s="99" t="s">
        <v>364</v>
      </c>
      <c r="H174" s="99" t="s">
        <v>79</v>
      </c>
      <c r="I174" s="95"/>
      <c r="J174" s="100"/>
      <c r="K174" s="117"/>
      <c r="L174" s="100"/>
      <c r="M174" s="116"/>
      <c r="N174" s="116"/>
      <c r="O174" s="100"/>
      <c r="P174" s="116"/>
      <c r="Q174" s="116"/>
      <c r="R174" s="116"/>
      <c r="S174" s="116"/>
      <c r="T174" s="116"/>
      <c r="U174" s="116"/>
      <c r="V174" s="116"/>
      <c r="W174" s="116"/>
      <c r="X174" s="116"/>
    </row>
    <row r="175" s="51" customFormat="1" ht="28.2" hidden="1" customHeight="1" spans="1:24">
      <c r="A175" s="95"/>
      <c r="B175" s="131" t="s">
        <v>365</v>
      </c>
      <c r="C175" s="95"/>
      <c r="D175" s="98">
        <v>5</v>
      </c>
      <c r="E175" s="98"/>
      <c r="F175" s="98">
        <v>5</v>
      </c>
      <c r="G175" s="99" t="s">
        <v>366</v>
      </c>
      <c r="H175" s="99" t="s">
        <v>111</v>
      </c>
      <c r="I175" s="95"/>
      <c r="J175" s="100"/>
      <c r="K175" s="117"/>
      <c r="L175" s="100"/>
      <c r="M175" s="116"/>
      <c r="N175" s="116"/>
      <c r="O175" s="100"/>
      <c r="P175" s="116"/>
      <c r="Q175" s="116"/>
      <c r="R175" s="116"/>
      <c r="S175" s="116"/>
      <c r="T175" s="116"/>
      <c r="U175" s="116"/>
      <c r="V175" s="116"/>
      <c r="W175" s="116"/>
      <c r="X175" s="116"/>
    </row>
    <row r="176" s="51" customFormat="1" ht="28.2" hidden="1" customHeight="1" spans="1:24">
      <c r="A176" s="95"/>
      <c r="B176" s="131" t="s">
        <v>367</v>
      </c>
      <c r="C176" s="95"/>
      <c r="D176" s="98">
        <v>5</v>
      </c>
      <c r="E176" s="98"/>
      <c r="F176" s="98">
        <v>5</v>
      </c>
      <c r="G176" s="99" t="s">
        <v>368</v>
      </c>
      <c r="H176" s="99" t="s">
        <v>117</v>
      </c>
      <c r="I176" s="95"/>
      <c r="J176" s="100"/>
      <c r="K176" s="117"/>
      <c r="L176" s="100"/>
      <c r="M176" s="116"/>
      <c r="N176" s="116"/>
      <c r="O176" s="100"/>
      <c r="P176" s="116"/>
      <c r="Q176" s="116"/>
      <c r="R176" s="116"/>
      <c r="S176" s="116"/>
      <c r="T176" s="116"/>
      <c r="U176" s="116"/>
      <c r="V176" s="116"/>
      <c r="W176" s="116"/>
      <c r="X176" s="116"/>
    </row>
    <row r="177" ht="19.05" customHeight="1" spans="1:24">
      <c r="A177" s="89" t="s">
        <v>195</v>
      </c>
      <c r="B177" s="90" t="s">
        <v>369</v>
      </c>
      <c r="C177" s="85"/>
      <c r="D177" s="87"/>
      <c r="E177" s="87"/>
      <c r="F177" s="87"/>
      <c r="G177" s="88"/>
      <c r="H177" s="88"/>
      <c r="I177" s="85"/>
      <c r="J177" s="94"/>
      <c r="K177" s="94"/>
      <c r="L177" s="94"/>
      <c r="M177" s="113"/>
      <c r="N177" s="113"/>
      <c r="O177" s="94"/>
      <c r="P177" s="113"/>
      <c r="Q177" s="113"/>
      <c r="R177" s="113"/>
      <c r="S177" s="113"/>
      <c r="T177" s="113"/>
      <c r="U177" s="113"/>
      <c r="V177" s="113"/>
      <c r="W177" s="113"/>
      <c r="X177" s="113"/>
    </row>
    <row r="178" ht="29.4" hidden="1" customHeight="1" spans="1:24">
      <c r="A178" s="85">
        <v>100</v>
      </c>
      <c r="B178" s="86" t="s">
        <v>370</v>
      </c>
      <c r="C178" s="85" t="s">
        <v>137</v>
      </c>
      <c r="D178" s="87">
        <f>E178+F178</f>
        <v>1</v>
      </c>
      <c r="E178" s="87"/>
      <c r="F178" s="87">
        <v>1</v>
      </c>
      <c r="G178" s="88" t="s">
        <v>159</v>
      </c>
      <c r="H178" s="88" t="s">
        <v>111</v>
      </c>
      <c r="I178" s="85">
        <v>18</v>
      </c>
      <c r="J178" s="94" t="s">
        <v>371</v>
      </c>
      <c r="K178" s="112" t="s">
        <v>83</v>
      </c>
      <c r="L178" s="94" t="s">
        <v>112</v>
      </c>
      <c r="M178" s="113"/>
      <c r="N178" s="113"/>
      <c r="O178" s="94"/>
      <c r="P178" s="113"/>
      <c r="Q178" s="113"/>
      <c r="R178" s="113"/>
      <c r="S178" s="113"/>
      <c r="T178" s="113"/>
      <c r="U178" s="113"/>
      <c r="V178" s="113"/>
      <c r="W178" s="113"/>
      <c r="X178" s="113"/>
    </row>
    <row r="179" ht="29.4" hidden="1" customHeight="1" spans="1:24">
      <c r="A179" s="85">
        <v>101</v>
      </c>
      <c r="B179" s="86" t="s">
        <v>372</v>
      </c>
      <c r="C179" s="85" t="s">
        <v>137</v>
      </c>
      <c r="D179" s="87">
        <f>E179+F179</f>
        <v>1</v>
      </c>
      <c r="E179" s="87"/>
      <c r="F179" s="87">
        <v>1</v>
      </c>
      <c r="G179" s="94" t="s">
        <v>159</v>
      </c>
      <c r="H179" s="94" t="s">
        <v>117</v>
      </c>
      <c r="I179" s="85"/>
      <c r="J179" s="94"/>
      <c r="K179" s="112" t="s">
        <v>83</v>
      </c>
      <c r="L179" s="94" t="s">
        <v>112</v>
      </c>
      <c r="M179" s="113">
        <v>2017</v>
      </c>
      <c r="N179" s="113"/>
      <c r="O179" s="94"/>
      <c r="P179" s="113"/>
      <c r="Q179" s="113"/>
      <c r="R179" s="113"/>
      <c r="S179" s="113"/>
      <c r="T179" s="113"/>
      <c r="U179" s="113"/>
      <c r="V179" s="113"/>
      <c r="W179" s="113"/>
      <c r="X179" s="113"/>
    </row>
    <row r="180" ht="29.4" hidden="1" customHeight="1" spans="1:24">
      <c r="A180" s="85">
        <v>102</v>
      </c>
      <c r="B180" s="86" t="s">
        <v>373</v>
      </c>
      <c r="C180" s="85" t="s">
        <v>137</v>
      </c>
      <c r="D180" s="87">
        <f>E180+F180</f>
        <v>2.18</v>
      </c>
      <c r="E180" s="87"/>
      <c r="F180" s="87">
        <v>2.18</v>
      </c>
      <c r="G180" s="94" t="s">
        <v>159</v>
      </c>
      <c r="H180" s="88" t="s">
        <v>76</v>
      </c>
      <c r="I180" s="85"/>
      <c r="J180" s="94"/>
      <c r="K180" s="112" t="s">
        <v>83</v>
      </c>
      <c r="L180" s="94" t="s">
        <v>112</v>
      </c>
      <c r="M180" s="113"/>
      <c r="N180" s="113"/>
      <c r="O180" s="94"/>
      <c r="P180" s="113"/>
      <c r="Q180" s="113"/>
      <c r="R180" s="113"/>
      <c r="S180" s="113"/>
      <c r="T180" s="113"/>
      <c r="U180" s="113"/>
      <c r="V180" s="113"/>
      <c r="W180" s="113"/>
      <c r="X180" s="113"/>
    </row>
    <row r="181" ht="30" hidden="1" customHeight="1" spans="1:24">
      <c r="A181" s="85">
        <v>103</v>
      </c>
      <c r="B181" s="86" t="s">
        <v>374</v>
      </c>
      <c r="C181" s="85" t="s">
        <v>137</v>
      </c>
      <c r="D181" s="87">
        <f t="shared" ref="D181:D187" si="5">E181+F181</f>
        <v>1.29</v>
      </c>
      <c r="E181" s="87"/>
      <c r="F181" s="87">
        <v>1.29</v>
      </c>
      <c r="G181" s="94" t="s">
        <v>55</v>
      </c>
      <c r="H181" s="94" t="s">
        <v>79</v>
      </c>
      <c r="I181" s="85"/>
      <c r="J181" s="94"/>
      <c r="K181" s="112" t="s">
        <v>83</v>
      </c>
      <c r="L181" s="94" t="s">
        <v>112</v>
      </c>
      <c r="M181" s="113"/>
      <c r="N181" s="113"/>
      <c r="O181" s="94"/>
      <c r="P181" s="113"/>
      <c r="Q181" s="113"/>
      <c r="R181" s="113"/>
      <c r="S181" s="113"/>
      <c r="T181" s="113"/>
      <c r="U181" s="113"/>
      <c r="V181" s="113"/>
      <c r="W181" s="113"/>
      <c r="X181" s="113"/>
    </row>
    <row r="182" ht="29.4" hidden="1" customHeight="1" spans="1:24">
      <c r="A182" s="85">
        <v>104</v>
      </c>
      <c r="B182" s="86" t="s">
        <v>375</v>
      </c>
      <c r="C182" s="93" t="s">
        <v>137</v>
      </c>
      <c r="D182" s="87">
        <f t="shared" si="5"/>
        <v>1.3</v>
      </c>
      <c r="E182" s="87"/>
      <c r="F182" s="127">
        <v>1.3</v>
      </c>
      <c r="G182" s="125" t="s">
        <v>376</v>
      </c>
      <c r="H182" s="88" t="s">
        <v>82</v>
      </c>
      <c r="I182" s="125">
        <v>1</v>
      </c>
      <c r="J182" s="93" t="s">
        <v>377</v>
      </c>
      <c r="K182" s="112" t="s">
        <v>83</v>
      </c>
      <c r="L182" s="94" t="s">
        <v>112</v>
      </c>
      <c r="M182" s="113"/>
      <c r="N182" s="113"/>
      <c r="O182" s="94"/>
      <c r="P182" s="113"/>
      <c r="Q182" s="113"/>
      <c r="R182" s="113"/>
      <c r="S182" s="113"/>
      <c r="T182" s="113"/>
      <c r="U182" s="113"/>
      <c r="V182" s="113"/>
      <c r="W182" s="113"/>
      <c r="X182" s="113"/>
    </row>
    <row r="183" ht="29.4" hidden="1" customHeight="1" spans="1:24">
      <c r="A183" s="85">
        <v>105</v>
      </c>
      <c r="B183" s="86" t="s">
        <v>378</v>
      </c>
      <c r="C183" s="85" t="s">
        <v>379</v>
      </c>
      <c r="D183" s="87">
        <f>+D184+D185</f>
        <v>0.84</v>
      </c>
      <c r="E183" s="87"/>
      <c r="F183" s="87">
        <f>+F184+F185</f>
        <v>0.84</v>
      </c>
      <c r="G183" s="94" t="s">
        <v>380</v>
      </c>
      <c r="H183" s="88" t="s">
        <v>82</v>
      </c>
      <c r="I183" s="94">
        <v>35</v>
      </c>
      <c r="J183" s="85" t="s">
        <v>381</v>
      </c>
      <c r="K183" s="112" t="s">
        <v>83</v>
      </c>
      <c r="L183" s="94" t="s">
        <v>112</v>
      </c>
      <c r="M183" s="113"/>
      <c r="N183" s="113"/>
      <c r="O183" s="94"/>
      <c r="P183" s="116"/>
      <c r="Q183" s="116"/>
      <c r="R183" s="113"/>
      <c r="S183" s="113"/>
      <c r="T183" s="113"/>
      <c r="U183" s="113"/>
      <c r="V183" s="113"/>
      <c r="W183" s="113"/>
      <c r="X183" s="113"/>
    </row>
    <row r="184" s="51" customFormat="1" ht="25.05" hidden="1" customHeight="1" spans="1:24">
      <c r="A184" s="95"/>
      <c r="B184" s="96" t="s">
        <v>382</v>
      </c>
      <c r="C184" s="95" t="s">
        <v>137</v>
      </c>
      <c r="D184" s="98">
        <v>0.6</v>
      </c>
      <c r="E184" s="98"/>
      <c r="F184" s="98">
        <v>0.6</v>
      </c>
      <c r="G184" s="100" t="s">
        <v>383</v>
      </c>
      <c r="H184" s="99" t="s">
        <v>82</v>
      </c>
      <c r="I184" s="100"/>
      <c r="J184" s="95"/>
      <c r="K184" s="117" t="s">
        <v>384</v>
      </c>
      <c r="L184" s="100"/>
      <c r="M184" s="116"/>
      <c r="N184" s="116"/>
      <c r="O184" s="100"/>
      <c r="P184" s="116"/>
      <c r="Q184" s="116"/>
      <c r="R184" s="116"/>
      <c r="S184" s="116"/>
      <c r="T184" s="116"/>
      <c r="U184" s="116"/>
      <c r="V184" s="116"/>
      <c r="W184" s="116"/>
      <c r="X184" s="116"/>
    </row>
    <row r="185" s="51" customFormat="1" ht="25.05" hidden="1" customHeight="1" spans="1:24">
      <c r="A185" s="95"/>
      <c r="B185" s="96" t="s">
        <v>385</v>
      </c>
      <c r="C185" s="95" t="s">
        <v>87</v>
      </c>
      <c r="D185" s="98">
        <v>0.24</v>
      </c>
      <c r="E185" s="98"/>
      <c r="F185" s="98">
        <v>0.24</v>
      </c>
      <c r="G185" s="100" t="s">
        <v>386</v>
      </c>
      <c r="H185" s="99" t="s">
        <v>82</v>
      </c>
      <c r="I185" s="100"/>
      <c r="J185" s="95"/>
      <c r="K185" s="117" t="s">
        <v>384</v>
      </c>
      <c r="L185" s="100"/>
      <c r="M185" s="116"/>
      <c r="N185" s="116"/>
      <c r="O185" s="100"/>
      <c r="P185" s="113"/>
      <c r="Q185" s="113"/>
      <c r="R185" s="116"/>
      <c r="S185" s="116"/>
      <c r="T185" s="116"/>
      <c r="U185" s="116"/>
      <c r="V185" s="116"/>
      <c r="W185" s="116"/>
      <c r="X185" s="116"/>
    </row>
    <row r="186" ht="30" hidden="1" customHeight="1" spans="1:24">
      <c r="A186" s="85">
        <v>106</v>
      </c>
      <c r="B186" s="86" t="s">
        <v>387</v>
      </c>
      <c r="C186" s="93" t="s">
        <v>137</v>
      </c>
      <c r="D186" s="127">
        <f t="shared" si="5"/>
        <v>4.1</v>
      </c>
      <c r="E186" s="127"/>
      <c r="F186" s="127">
        <v>4.1</v>
      </c>
      <c r="G186" s="125" t="s">
        <v>388</v>
      </c>
      <c r="H186" s="128" t="s">
        <v>168</v>
      </c>
      <c r="I186" s="93">
        <v>29</v>
      </c>
      <c r="J186" s="125"/>
      <c r="K186" s="112" t="s">
        <v>83</v>
      </c>
      <c r="L186" s="94" t="s">
        <v>112</v>
      </c>
      <c r="M186" s="125"/>
      <c r="N186" s="113"/>
      <c r="O186" s="94"/>
      <c r="P186" s="113"/>
      <c r="Q186" s="113"/>
      <c r="R186" s="113"/>
      <c r="S186" s="113"/>
      <c r="T186" s="113"/>
      <c r="U186" s="113"/>
      <c r="V186" s="113"/>
      <c r="W186" s="113"/>
      <c r="X186" s="113"/>
    </row>
    <row r="187" ht="29.4" hidden="1" customHeight="1" spans="1:24">
      <c r="A187" s="85">
        <v>107</v>
      </c>
      <c r="B187" s="86" t="s">
        <v>389</v>
      </c>
      <c r="C187" s="93" t="s">
        <v>137</v>
      </c>
      <c r="D187" s="127">
        <f t="shared" si="5"/>
        <v>2.07</v>
      </c>
      <c r="E187" s="127"/>
      <c r="F187" s="127">
        <v>2.07</v>
      </c>
      <c r="G187" s="125" t="s">
        <v>190</v>
      </c>
      <c r="H187" s="94" t="s">
        <v>79</v>
      </c>
      <c r="I187" s="93">
        <v>38</v>
      </c>
      <c r="J187" s="133" t="s">
        <v>390</v>
      </c>
      <c r="K187" s="112" t="s">
        <v>83</v>
      </c>
      <c r="L187" s="94" t="s">
        <v>112</v>
      </c>
      <c r="M187" s="125"/>
      <c r="N187" s="113"/>
      <c r="O187" s="94"/>
      <c r="P187" s="113"/>
      <c r="Q187" s="113"/>
      <c r="R187" s="113"/>
      <c r="S187" s="113"/>
      <c r="T187" s="113"/>
      <c r="U187" s="113"/>
      <c r="V187" s="113"/>
      <c r="W187" s="113"/>
      <c r="X187" s="113"/>
    </row>
    <row r="188" ht="39.9" hidden="1" customHeight="1" spans="1:24">
      <c r="A188" s="85">
        <v>108</v>
      </c>
      <c r="B188" s="86" t="s">
        <v>391</v>
      </c>
      <c r="C188" s="93" t="s">
        <v>137</v>
      </c>
      <c r="D188" s="127">
        <v>0.75</v>
      </c>
      <c r="E188" s="127"/>
      <c r="F188" s="127">
        <v>0.75</v>
      </c>
      <c r="G188" s="125" t="s">
        <v>159</v>
      </c>
      <c r="H188" s="128" t="s">
        <v>168</v>
      </c>
      <c r="I188" s="93">
        <v>29</v>
      </c>
      <c r="J188" s="93" t="s">
        <v>392</v>
      </c>
      <c r="K188" s="112" t="s">
        <v>393</v>
      </c>
      <c r="L188" s="94" t="s">
        <v>112</v>
      </c>
      <c r="M188" s="125"/>
      <c r="N188" s="113"/>
      <c r="O188" s="94"/>
      <c r="P188" s="113"/>
      <c r="Q188" s="113"/>
      <c r="R188" s="113"/>
      <c r="S188" s="113"/>
      <c r="T188" s="113"/>
      <c r="U188" s="113"/>
      <c r="V188" s="113"/>
      <c r="W188" s="113"/>
      <c r="X188" s="113"/>
    </row>
    <row r="189" ht="49.95" hidden="1" customHeight="1" spans="1:24">
      <c r="A189" s="85">
        <v>109</v>
      </c>
      <c r="B189" s="86" t="s">
        <v>394</v>
      </c>
      <c r="C189" s="93" t="s">
        <v>137</v>
      </c>
      <c r="D189" s="127">
        <v>8.11</v>
      </c>
      <c r="E189" s="127"/>
      <c r="F189" s="127">
        <v>8.11</v>
      </c>
      <c r="G189" s="94" t="s">
        <v>395</v>
      </c>
      <c r="H189" s="94" t="s">
        <v>79</v>
      </c>
      <c r="I189" s="93"/>
      <c r="J189" s="93"/>
      <c r="K189" s="112" t="s">
        <v>396</v>
      </c>
      <c r="L189" s="94" t="s">
        <v>112</v>
      </c>
      <c r="M189" s="125"/>
      <c r="N189" s="113"/>
      <c r="O189" s="94"/>
      <c r="P189" s="113"/>
      <c r="Q189" s="113"/>
      <c r="R189" s="113"/>
      <c r="S189" s="113"/>
      <c r="T189" s="113"/>
      <c r="U189" s="113"/>
      <c r="V189" s="113"/>
      <c r="W189" s="113"/>
      <c r="X189" s="113"/>
    </row>
    <row r="190" ht="19.5" hidden="1" customHeight="1" spans="1:24">
      <c r="A190" s="85">
        <v>110</v>
      </c>
      <c r="B190" s="86" t="s">
        <v>397</v>
      </c>
      <c r="C190" s="93" t="s">
        <v>137</v>
      </c>
      <c r="D190" s="127">
        <v>5.23</v>
      </c>
      <c r="E190" s="127"/>
      <c r="F190" s="127">
        <v>5.23</v>
      </c>
      <c r="G190" s="94" t="s">
        <v>159</v>
      </c>
      <c r="H190" s="94" t="s">
        <v>82</v>
      </c>
      <c r="I190" s="93" t="s">
        <v>398</v>
      </c>
      <c r="J190" s="93"/>
      <c r="K190" s="112" t="s">
        <v>211</v>
      </c>
      <c r="L190" s="94" t="s">
        <v>66</v>
      </c>
      <c r="M190" s="125"/>
      <c r="N190" s="113"/>
      <c r="O190" s="94"/>
      <c r="P190" s="113"/>
      <c r="Q190" s="113"/>
      <c r="R190" s="113"/>
      <c r="S190" s="113"/>
      <c r="T190" s="113"/>
      <c r="U190" s="113"/>
      <c r="V190" s="113"/>
      <c r="W190" s="113"/>
      <c r="X190" s="113"/>
    </row>
    <row r="191" ht="19.5" hidden="1" customHeight="1" spans="1:24">
      <c r="A191" s="85">
        <v>111</v>
      </c>
      <c r="B191" s="86" t="s">
        <v>399</v>
      </c>
      <c r="C191" s="93" t="s">
        <v>137</v>
      </c>
      <c r="D191" s="127">
        <v>5.28</v>
      </c>
      <c r="E191" s="127"/>
      <c r="F191" s="127">
        <v>5.28</v>
      </c>
      <c r="G191" s="94" t="s">
        <v>400</v>
      </c>
      <c r="H191" s="93" t="s">
        <v>111</v>
      </c>
      <c r="I191" s="93"/>
      <c r="J191" s="93"/>
      <c r="K191" s="112" t="s">
        <v>401</v>
      </c>
      <c r="L191" s="94" t="s">
        <v>66</v>
      </c>
      <c r="M191" s="125"/>
      <c r="N191" s="113"/>
      <c r="O191" s="94"/>
      <c r="P191" s="113"/>
      <c r="Q191" s="113"/>
      <c r="R191" s="113"/>
      <c r="S191" s="113"/>
      <c r="T191" s="113"/>
      <c r="U191" s="113"/>
      <c r="V191" s="113"/>
      <c r="W191" s="113"/>
      <c r="X191" s="113"/>
    </row>
    <row r="192" ht="30" hidden="1" customHeight="1" spans="1:24">
      <c r="A192" s="85">
        <v>112</v>
      </c>
      <c r="B192" s="86" t="s">
        <v>402</v>
      </c>
      <c r="C192" s="93" t="s">
        <v>137</v>
      </c>
      <c r="D192" s="127">
        <v>12.67</v>
      </c>
      <c r="E192" s="127"/>
      <c r="F192" s="127">
        <v>12.67</v>
      </c>
      <c r="G192" s="94" t="s">
        <v>403</v>
      </c>
      <c r="H192" s="93" t="s">
        <v>111</v>
      </c>
      <c r="I192" s="93"/>
      <c r="J192" s="93"/>
      <c r="K192" s="112" t="s">
        <v>401</v>
      </c>
      <c r="L192" s="94" t="s">
        <v>66</v>
      </c>
      <c r="M192" s="125"/>
      <c r="N192" s="113"/>
      <c r="O192" s="94"/>
      <c r="P192" s="113"/>
      <c r="Q192" s="113"/>
      <c r="R192" s="113"/>
      <c r="S192" s="113"/>
      <c r="T192" s="113"/>
      <c r="U192" s="113"/>
      <c r="V192" s="113"/>
      <c r="W192" s="113"/>
      <c r="X192" s="113"/>
    </row>
    <row r="193" ht="30" hidden="1" customHeight="1" spans="1:24">
      <c r="A193" s="85">
        <v>113</v>
      </c>
      <c r="B193" s="103" t="s">
        <v>404</v>
      </c>
      <c r="C193" s="85" t="s">
        <v>137</v>
      </c>
      <c r="D193" s="87">
        <v>0.94</v>
      </c>
      <c r="E193" s="87"/>
      <c r="F193" s="87">
        <v>0.94</v>
      </c>
      <c r="G193" s="88" t="s">
        <v>405</v>
      </c>
      <c r="H193" s="88" t="s">
        <v>82</v>
      </c>
      <c r="I193" s="85" t="s">
        <v>406</v>
      </c>
      <c r="J193" s="94" t="s">
        <v>407</v>
      </c>
      <c r="K193" s="112" t="s">
        <v>408</v>
      </c>
      <c r="L193" s="94"/>
      <c r="M193" s="94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</row>
    <row r="194" ht="30" hidden="1" customHeight="1" spans="1:24">
      <c r="A194" s="85">
        <v>114</v>
      </c>
      <c r="B194" s="103" t="s">
        <v>409</v>
      </c>
      <c r="C194" s="85" t="s">
        <v>137</v>
      </c>
      <c r="D194" s="87">
        <v>0.45</v>
      </c>
      <c r="E194" s="87"/>
      <c r="F194" s="87">
        <v>0.45</v>
      </c>
      <c r="G194" s="88" t="s">
        <v>410</v>
      </c>
      <c r="H194" s="88" t="s">
        <v>297</v>
      </c>
      <c r="I194" s="85">
        <v>17</v>
      </c>
      <c r="J194" s="94" t="s">
        <v>411</v>
      </c>
      <c r="K194" s="112" t="s">
        <v>408</v>
      </c>
      <c r="L194" s="94" t="s">
        <v>66</v>
      </c>
      <c r="M194" s="94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</row>
    <row r="195" ht="19.5" hidden="1" customHeight="1" spans="1:24">
      <c r="A195" s="85">
        <v>115</v>
      </c>
      <c r="B195" s="103" t="s">
        <v>412</v>
      </c>
      <c r="C195" s="85" t="s">
        <v>137</v>
      </c>
      <c r="D195" s="87">
        <v>1.01</v>
      </c>
      <c r="E195" s="87"/>
      <c r="F195" s="87">
        <v>1.01</v>
      </c>
      <c r="G195" s="88" t="s">
        <v>413</v>
      </c>
      <c r="H195" s="88" t="s">
        <v>297</v>
      </c>
      <c r="I195" s="85">
        <v>35</v>
      </c>
      <c r="J195" s="94">
        <v>23</v>
      </c>
      <c r="K195" s="112" t="s">
        <v>408</v>
      </c>
      <c r="L195" s="94"/>
      <c r="M195" s="94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</row>
    <row r="196" ht="25.05" customHeight="1" spans="1:24">
      <c r="A196" s="85">
        <v>116</v>
      </c>
      <c r="B196" s="86" t="s">
        <v>414</v>
      </c>
      <c r="C196" s="93" t="s">
        <v>137</v>
      </c>
      <c r="D196" s="127">
        <f>+SUM(D197:D206)</f>
        <v>65</v>
      </c>
      <c r="E196" s="127"/>
      <c r="F196" s="127">
        <f>+SUM(F197:F206)</f>
        <v>65</v>
      </c>
      <c r="G196" s="94" t="s">
        <v>415</v>
      </c>
      <c r="H196" s="93" t="s">
        <v>355</v>
      </c>
      <c r="I196" s="93"/>
      <c r="J196" s="93"/>
      <c r="K196" s="112" t="s">
        <v>401</v>
      </c>
      <c r="L196" s="94" t="s">
        <v>66</v>
      </c>
      <c r="M196" s="125"/>
      <c r="N196" s="113"/>
      <c r="O196" s="94"/>
      <c r="P196" s="116"/>
      <c r="Q196" s="116"/>
      <c r="R196" s="113"/>
      <c r="S196" s="113"/>
      <c r="T196" s="113"/>
      <c r="U196" s="113"/>
      <c r="V196" s="113"/>
      <c r="W196" s="113"/>
      <c r="X196" s="113"/>
    </row>
    <row r="197" s="51" customFormat="1" ht="30" hidden="1" customHeight="1" spans="1:24">
      <c r="A197" s="95"/>
      <c r="B197" s="131" t="s">
        <v>103</v>
      </c>
      <c r="C197" s="97" t="s">
        <v>137</v>
      </c>
      <c r="D197" s="134">
        <v>5</v>
      </c>
      <c r="E197" s="134"/>
      <c r="F197" s="134">
        <v>5</v>
      </c>
      <c r="G197" s="100" t="s">
        <v>416</v>
      </c>
      <c r="H197" s="97" t="s">
        <v>105</v>
      </c>
      <c r="I197" s="97"/>
      <c r="J197" s="97"/>
      <c r="K197" s="117"/>
      <c r="L197" s="100"/>
      <c r="M197" s="138"/>
      <c r="N197" s="116"/>
      <c r="O197" s="100"/>
      <c r="P197" s="116"/>
      <c r="Q197" s="116"/>
      <c r="R197" s="116"/>
      <c r="S197" s="116"/>
      <c r="T197" s="116"/>
      <c r="U197" s="116"/>
      <c r="V197" s="116"/>
      <c r="W197" s="116"/>
      <c r="X197" s="116"/>
    </row>
    <row r="198" s="51" customFormat="1" ht="30" hidden="1" customHeight="1" spans="1:24">
      <c r="A198" s="95"/>
      <c r="B198" s="131" t="s">
        <v>74</v>
      </c>
      <c r="C198" s="97" t="s">
        <v>137</v>
      </c>
      <c r="D198" s="134">
        <v>5</v>
      </c>
      <c r="E198" s="134"/>
      <c r="F198" s="134">
        <v>5</v>
      </c>
      <c r="G198" s="100" t="s">
        <v>417</v>
      </c>
      <c r="H198" s="97" t="s">
        <v>76</v>
      </c>
      <c r="I198" s="97"/>
      <c r="J198" s="97"/>
      <c r="K198" s="117"/>
      <c r="L198" s="100"/>
      <c r="M198" s="138"/>
      <c r="N198" s="116"/>
      <c r="O198" s="100"/>
      <c r="P198" s="116"/>
      <c r="Q198" s="116"/>
      <c r="R198" s="116"/>
      <c r="S198" s="116"/>
      <c r="T198" s="116"/>
      <c r="U198" s="116"/>
      <c r="V198" s="116"/>
      <c r="W198" s="116"/>
      <c r="X198" s="116"/>
    </row>
    <row r="199" s="51" customFormat="1" ht="30" hidden="1" customHeight="1" spans="1:24">
      <c r="A199" s="95"/>
      <c r="B199" s="131" t="s">
        <v>166</v>
      </c>
      <c r="C199" s="97" t="s">
        <v>137</v>
      </c>
      <c r="D199" s="134">
        <v>5</v>
      </c>
      <c r="E199" s="134"/>
      <c r="F199" s="134">
        <v>5</v>
      </c>
      <c r="G199" s="100" t="s">
        <v>418</v>
      </c>
      <c r="H199" s="97" t="s">
        <v>168</v>
      </c>
      <c r="I199" s="97"/>
      <c r="J199" s="97"/>
      <c r="K199" s="117"/>
      <c r="L199" s="100"/>
      <c r="M199" s="138"/>
      <c r="N199" s="116"/>
      <c r="O199" s="100"/>
      <c r="P199" s="116"/>
      <c r="Q199" s="116"/>
      <c r="R199" s="116"/>
      <c r="S199" s="116"/>
      <c r="T199" s="116"/>
      <c r="U199" s="116"/>
      <c r="V199" s="116"/>
      <c r="W199" s="116"/>
      <c r="X199" s="116"/>
    </row>
    <row r="200" s="51" customFormat="1" ht="30" hidden="1" customHeight="1" spans="1:24">
      <c r="A200" s="95"/>
      <c r="B200" s="131" t="s">
        <v>68</v>
      </c>
      <c r="C200" s="97" t="s">
        <v>137</v>
      </c>
      <c r="D200" s="134">
        <v>5</v>
      </c>
      <c r="E200" s="134"/>
      <c r="F200" s="134">
        <v>5</v>
      </c>
      <c r="G200" s="100" t="s">
        <v>419</v>
      </c>
      <c r="H200" s="97" t="s">
        <v>70</v>
      </c>
      <c r="I200" s="97"/>
      <c r="J200" s="97"/>
      <c r="K200" s="117"/>
      <c r="L200" s="100"/>
      <c r="M200" s="138"/>
      <c r="N200" s="116"/>
      <c r="O200" s="100"/>
      <c r="P200" s="116"/>
      <c r="Q200" s="116"/>
      <c r="R200" s="116"/>
      <c r="S200" s="116"/>
      <c r="T200" s="116"/>
      <c r="U200" s="116"/>
      <c r="V200" s="116"/>
      <c r="W200" s="116"/>
      <c r="X200" s="116"/>
    </row>
    <row r="201" s="51" customFormat="1" ht="30" hidden="1" customHeight="1" spans="1:24">
      <c r="A201" s="95"/>
      <c r="B201" s="131" t="s">
        <v>71</v>
      </c>
      <c r="C201" s="97" t="s">
        <v>137</v>
      </c>
      <c r="D201" s="134">
        <v>9</v>
      </c>
      <c r="E201" s="134"/>
      <c r="F201" s="134">
        <v>9</v>
      </c>
      <c r="G201" s="100" t="s">
        <v>420</v>
      </c>
      <c r="H201" s="97" t="s">
        <v>73</v>
      </c>
      <c r="I201" s="97"/>
      <c r="J201" s="97"/>
      <c r="K201" s="117"/>
      <c r="L201" s="100"/>
      <c r="M201" s="138"/>
      <c r="N201" s="116"/>
      <c r="O201" s="100"/>
      <c r="P201" s="116"/>
      <c r="Q201" s="116"/>
      <c r="R201" s="116"/>
      <c r="S201" s="116"/>
      <c r="T201" s="116"/>
      <c r="U201" s="116"/>
      <c r="V201" s="116"/>
      <c r="W201" s="116"/>
      <c r="X201" s="116"/>
    </row>
    <row r="202" s="51" customFormat="1" ht="25.05" customHeight="1" spans="1:24">
      <c r="A202" s="95"/>
      <c r="B202" s="131" t="s">
        <v>189</v>
      </c>
      <c r="C202" s="97" t="s">
        <v>137</v>
      </c>
      <c r="D202" s="134">
        <v>2</v>
      </c>
      <c r="E202" s="134"/>
      <c r="F202" s="134">
        <v>2</v>
      </c>
      <c r="G202" s="100" t="s">
        <v>421</v>
      </c>
      <c r="H202" s="97" t="s">
        <v>56</v>
      </c>
      <c r="I202" s="97"/>
      <c r="J202" s="97"/>
      <c r="K202" s="117"/>
      <c r="L202" s="100"/>
      <c r="M202" s="138"/>
      <c r="N202" s="116"/>
      <c r="O202" s="100"/>
      <c r="P202" s="116"/>
      <c r="Q202" s="116"/>
      <c r="R202" s="116"/>
      <c r="S202" s="116"/>
      <c r="T202" s="116"/>
      <c r="U202" s="116"/>
      <c r="V202" s="116"/>
      <c r="W202" s="116"/>
      <c r="X202" s="116"/>
    </row>
    <row r="203" s="51" customFormat="1" ht="19.95" hidden="1" customHeight="1" spans="1:24">
      <c r="A203" s="95"/>
      <c r="B203" s="131" t="s">
        <v>100</v>
      </c>
      <c r="C203" s="97" t="s">
        <v>137</v>
      </c>
      <c r="D203" s="134">
        <v>9</v>
      </c>
      <c r="E203" s="134"/>
      <c r="F203" s="134">
        <v>9</v>
      </c>
      <c r="G203" s="100" t="s">
        <v>422</v>
      </c>
      <c r="H203" s="97" t="s">
        <v>82</v>
      </c>
      <c r="I203" s="97"/>
      <c r="J203" s="97"/>
      <c r="K203" s="117"/>
      <c r="L203" s="100"/>
      <c r="M203" s="138"/>
      <c r="N203" s="116"/>
      <c r="O203" s="100"/>
      <c r="P203" s="116"/>
      <c r="Q203" s="116"/>
      <c r="R203" s="116"/>
      <c r="S203" s="116"/>
      <c r="T203" s="116"/>
      <c r="U203" s="116"/>
      <c r="V203" s="116"/>
      <c r="W203" s="116"/>
      <c r="X203" s="116"/>
    </row>
    <row r="204" s="51" customFormat="1" ht="30" hidden="1" customHeight="1" spans="1:24">
      <c r="A204" s="95"/>
      <c r="B204" s="131" t="s">
        <v>98</v>
      </c>
      <c r="C204" s="97" t="s">
        <v>137</v>
      </c>
      <c r="D204" s="134">
        <v>10</v>
      </c>
      <c r="E204" s="134"/>
      <c r="F204" s="134">
        <v>10</v>
      </c>
      <c r="G204" s="100" t="s">
        <v>423</v>
      </c>
      <c r="H204" s="97" t="s">
        <v>297</v>
      </c>
      <c r="I204" s="97"/>
      <c r="J204" s="97"/>
      <c r="K204" s="117"/>
      <c r="L204" s="100"/>
      <c r="M204" s="138"/>
      <c r="N204" s="116"/>
      <c r="O204" s="100"/>
      <c r="P204" s="116"/>
      <c r="Q204" s="116"/>
      <c r="R204" s="116"/>
      <c r="S204" s="116"/>
      <c r="T204" s="116"/>
      <c r="U204" s="116"/>
      <c r="V204" s="116"/>
      <c r="W204" s="116"/>
      <c r="X204" s="116"/>
    </row>
    <row r="205" s="51" customFormat="1" ht="30" hidden="1" customHeight="1" spans="1:24">
      <c r="A205" s="95"/>
      <c r="B205" s="131" t="s">
        <v>365</v>
      </c>
      <c r="C205" s="97" t="s">
        <v>137</v>
      </c>
      <c r="D205" s="134">
        <v>5</v>
      </c>
      <c r="E205" s="134"/>
      <c r="F205" s="134">
        <v>5</v>
      </c>
      <c r="G205" s="100" t="s">
        <v>424</v>
      </c>
      <c r="H205" s="97" t="s">
        <v>111</v>
      </c>
      <c r="I205" s="97"/>
      <c r="J205" s="97"/>
      <c r="K205" s="117"/>
      <c r="L205" s="100"/>
      <c r="M205" s="138"/>
      <c r="N205" s="116"/>
      <c r="O205" s="100"/>
      <c r="P205" s="116"/>
      <c r="Q205" s="116"/>
      <c r="R205" s="116"/>
      <c r="S205" s="116"/>
      <c r="T205" s="116"/>
      <c r="U205" s="116"/>
      <c r="V205" s="116"/>
      <c r="W205" s="116"/>
      <c r="X205" s="116"/>
    </row>
    <row r="206" s="51" customFormat="1" ht="30" hidden="1" customHeight="1" spans="1:24">
      <c r="A206" s="95"/>
      <c r="B206" s="131" t="s">
        <v>367</v>
      </c>
      <c r="C206" s="97" t="s">
        <v>137</v>
      </c>
      <c r="D206" s="134">
        <v>10</v>
      </c>
      <c r="E206" s="134"/>
      <c r="F206" s="134">
        <v>10</v>
      </c>
      <c r="G206" s="100" t="s">
        <v>425</v>
      </c>
      <c r="H206" s="97" t="s">
        <v>117</v>
      </c>
      <c r="I206" s="97"/>
      <c r="J206" s="97"/>
      <c r="K206" s="117"/>
      <c r="L206" s="100"/>
      <c r="M206" s="138"/>
      <c r="N206" s="116"/>
      <c r="O206" s="100"/>
      <c r="P206" s="113"/>
      <c r="Q206" s="113"/>
      <c r="R206" s="116"/>
      <c r="S206" s="116"/>
      <c r="T206" s="116"/>
      <c r="U206" s="116"/>
      <c r="V206" s="116"/>
      <c r="W206" s="116"/>
      <c r="X206" s="116"/>
    </row>
    <row r="207" ht="18.9" hidden="1" customHeight="1" spans="1:24">
      <c r="A207" s="89" t="s">
        <v>195</v>
      </c>
      <c r="B207" s="90" t="s">
        <v>426</v>
      </c>
      <c r="C207" s="85"/>
      <c r="D207" s="87"/>
      <c r="E207" s="87"/>
      <c r="F207" s="87"/>
      <c r="G207" s="94"/>
      <c r="H207" s="94"/>
      <c r="I207" s="85"/>
      <c r="J207" s="94"/>
      <c r="K207" s="94"/>
      <c r="L207" s="94"/>
      <c r="M207" s="94"/>
      <c r="N207" s="113"/>
      <c r="O207" s="94"/>
      <c r="P207" s="113"/>
      <c r="Q207" s="113"/>
      <c r="R207" s="113"/>
      <c r="S207" s="113"/>
      <c r="T207" s="113"/>
      <c r="U207" s="113"/>
      <c r="V207" s="113"/>
      <c r="W207" s="113"/>
      <c r="X207" s="113"/>
    </row>
    <row r="208" ht="30" hidden="1" customHeight="1" spans="1:24">
      <c r="A208" s="85">
        <v>117</v>
      </c>
      <c r="B208" s="86" t="s">
        <v>427</v>
      </c>
      <c r="C208" s="135" t="s">
        <v>428</v>
      </c>
      <c r="D208" s="87">
        <f t="shared" ref="D208:D209" si="6">E208+F208</f>
        <v>5.93</v>
      </c>
      <c r="E208" s="87"/>
      <c r="F208" s="87">
        <v>5.93</v>
      </c>
      <c r="G208" s="94" t="s">
        <v>159</v>
      </c>
      <c r="H208" s="88" t="s">
        <v>82</v>
      </c>
      <c r="I208" s="85" t="s">
        <v>429</v>
      </c>
      <c r="J208" s="94" t="s">
        <v>430</v>
      </c>
      <c r="K208" s="112" t="s">
        <v>83</v>
      </c>
      <c r="L208" s="94" t="s">
        <v>112</v>
      </c>
      <c r="M208" s="113"/>
      <c r="N208" s="113"/>
      <c r="O208" s="94"/>
      <c r="P208" s="113"/>
      <c r="Q208" s="113"/>
      <c r="R208" s="113"/>
      <c r="S208" s="113"/>
      <c r="T208" s="113"/>
      <c r="U208" s="113"/>
      <c r="V208" s="113"/>
      <c r="W208" s="113"/>
      <c r="X208" s="113"/>
    </row>
    <row r="209" ht="40.2" hidden="1" customHeight="1" spans="1:24">
      <c r="A209" s="94">
        <v>118</v>
      </c>
      <c r="B209" s="86" t="s">
        <v>431</v>
      </c>
      <c r="C209" s="135" t="s">
        <v>428</v>
      </c>
      <c r="D209" s="87">
        <f t="shared" si="6"/>
        <v>2.87</v>
      </c>
      <c r="E209" s="87"/>
      <c r="F209" s="87">
        <v>2.87</v>
      </c>
      <c r="G209" s="94" t="s">
        <v>432</v>
      </c>
      <c r="H209" s="94" t="s">
        <v>73</v>
      </c>
      <c r="I209" s="85"/>
      <c r="J209" s="94"/>
      <c r="K209" s="112" t="s">
        <v>433</v>
      </c>
      <c r="L209" s="94" t="s">
        <v>112</v>
      </c>
      <c r="M209" s="113"/>
      <c r="N209" s="113"/>
      <c r="O209" s="94"/>
      <c r="P209" s="113"/>
      <c r="Q209" s="113"/>
      <c r="R209" s="113"/>
      <c r="S209" s="113"/>
      <c r="T209" s="113"/>
      <c r="U209" s="113"/>
      <c r="V209" s="113"/>
      <c r="W209" s="113"/>
      <c r="X209" s="113"/>
    </row>
    <row r="210" ht="19.5" hidden="1" customHeight="1" spans="1:24">
      <c r="A210" s="85">
        <v>119</v>
      </c>
      <c r="B210" s="86" t="s">
        <v>434</v>
      </c>
      <c r="C210" s="93" t="s">
        <v>428</v>
      </c>
      <c r="D210" s="124">
        <v>3.83</v>
      </c>
      <c r="E210" s="114"/>
      <c r="F210" s="124">
        <v>3.83</v>
      </c>
      <c r="G210" s="94" t="s">
        <v>435</v>
      </c>
      <c r="H210" s="94" t="s">
        <v>73</v>
      </c>
      <c r="I210" s="94"/>
      <c r="J210" s="94"/>
      <c r="K210" s="112" t="s">
        <v>176</v>
      </c>
      <c r="L210" s="114"/>
      <c r="M210" s="94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</row>
    <row r="211" ht="19.5" hidden="1" customHeight="1" spans="1:24">
      <c r="A211" s="94">
        <v>120</v>
      </c>
      <c r="B211" s="86" t="s">
        <v>436</v>
      </c>
      <c r="C211" s="93" t="s">
        <v>428</v>
      </c>
      <c r="D211" s="124">
        <v>4.35</v>
      </c>
      <c r="E211" s="114"/>
      <c r="F211" s="124">
        <v>4.35</v>
      </c>
      <c r="G211" s="94" t="s">
        <v>437</v>
      </c>
      <c r="H211" s="94" t="s">
        <v>73</v>
      </c>
      <c r="I211" s="94"/>
      <c r="J211" s="94"/>
      <c r="K211" s="112" t="s">
        <v>176</v>
      </c>
      <c r="L211" s="114"/>
      <c r="M211" s="94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</row>
    <row r="212" ht="19.5" hidden="1" customHeight="1" spans="1:24">
      <c r="A212" s="85">
        <v>121</v>
      </c>
      <c r="B212" s="86" t="s">
        <v>438</v>
      </c>
      <c r="C212" s="93" t="s">
        <v>428</v>
      </c>
      <c r="D212" s="124">
        <v>44.08</v>
      </c>
      <c r="E212" s="114"/>
      <c r="F212" s="124">
        <v>44.08</v>
      </c>
      <c r="G212" s="94" t="s">
        <v>439</v>
      </c>
      <c r="H212" s="94" t="s">
        <v>355</v>
      </c>
      <c r="I212" s="94"/>
      <c r="J212" s="94"/>
      <c r="K212" s="112" t="s">
        <v>176</v>
      </c>
      <c r="L212" s="114"/>
      <c r="M212" s="94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</row>
    <row r="213" s="51" customFormat="1" ht="19.5" hidden="1" customHeight="1" spans="1:24">
      <c r="A213" s="100"/>
      <c r="B213" s="96" t="s">
        <v>438</v>
      </c>
      <c r="C213" s="97" t="s">
        <v>428</v>
      </c>
      <c r="D213" s="136">
        <v>5</v>
      </c>
      <c r="E213" s="115"/>
      <c r="F213" s="136">
        <v>5</v>
      </c>
      <c r="G213" s="100" t="s">
        <v>440</v>
      </c>
      <c r="H213" s="100" t="s">
        <v>73</v>
      </c>
      <c r="I213" s="100"/>
      <c r="J213" s="100"/>
      <c r="K213" s="117"/>
      <c r="L213" s="115"/>
      <c r="M213" s="100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</row>
    <row r="214" s="51" customFormat="1" ht="19.5" hidden="1" customHeight="1" spans="1:24">
      <c r="A214" s="100"/>
      <c r="B214" s="96" t="s">
        <v>438</v>
      </c>
      <c r="C214" s="97" t="s">
        <v>428</v>
      </c>
      <c r="D214" s="136">
        <v>10</v>
      </c>
      <c r="E214" s="115"/>
      <c r="F214" s="136">
        <v>10</v>
      </c>
      <c r="G214" s="100" t="s">
        <v>441</v>
      </c>
      <c r="H214" s="100" t="s">
        <v>82</v>
      </c>
      <c r="I214" s="100"/>
      <c r="J214" s="100"/>
      <c r="K214" s="117"/>
      <c r="L214" s="115"/>
      <c r="M214" s="100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</row>
    <row r="215" s="51" customFormat="1" ht="19.5" hidden="1" customHeight="1" spans="1:24">
      <c r="A215" s="100"/>
      <c r="B215" s="96" t="s">
        <v>438</v>
      </c>
      <c r="C215" s="97" t="s">
        <v>428</v>
      </c>
      <c r="D215" s="136">
        <v>10</v>
      </c>
      <c r="E215" s="115"/>
      <c r="F215" s="136">
        <v>10</v>
      </c>
      <c r="G215" s="100" t="s">
        <v>441</v>
      </c>
      <c r="H215" s="100" t="s">
        <v>82</v>
      </c>
      <c r="I215" s="100"/>
      <c r="J215" s="100"/>
      <c r="K215" s="117"/>
      <c r="L215" s="115"/>
      <c r="M215" s="100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</row>
    <row r="216" s="51" customFormat="1" ht="19.5" hidden="1" customHeight="1" spans="1:24">
      <c r="A216" s="100"/>
      <c r="B216" s="96" t="s">
        <v>438</v>
      </c>
      <c r="C216" s="97" t="s">
        <v>428</v>
      </c>
      <c r="D216" s="136">
        <v>7.98</v>
      </c>
      <c r="E216" s="115"/>
      <c r="F216" s="136">
        <v>7.98</v>
      </c>
      <c r="G216" s="100" t="s">
        <v>338</v>
      </c>
      <c r="H216" s="100" t="s">
        <v>111</v>
      </c>
      <c r="I216" s="100"/>
      <c r="J216" s="100"/>
      <c r="K216" s="117"/>
      <c r="L216" s="115"/>
      <c r="M216" s="100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</row>
    <row r="217" s="51" customFormat="1" ht="19.5" hidden="1" customHeight="1" spans="1:24">
      <c r="A217" s="100"/>
      <c r="B217" s="96" t="s">
        <v>438</v>
      </c>
      <c r="C217" s="97" t="s">
        <v>428</v>
      </c>
      <c r="D217" s="136">
        <v>11.1</v>
      </c>
      <c r="E217" s="115"/>
      <c r="F217" s="136">
        <v>11.1</v>
      </c>
      <c r="G217" s="100" t="s">
        <v>203</v>
      </c>
      <c r="H217" s="100" t="s">
        <v>111</v>
      </c>
      <c r="I217" s="100"/>
      <c r="J217" s="100"/>
      <c r="K217" s="117"/>
      <c r="L217" s="115"/>
      <c r="M217" s="100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</row>
    <row r="218" ht="19.5" hidden="1" customHeight="1" spans="1:24">
      <c r="A218" s="89" t="s">
        <v>195</v>
      </c>
      <c r="B218" s="90" t="s">
        <v>442</v>
      </c>
      <c r="C218" s="85"/>
      <c r="D218" s="87"/>
      <c r="E218" s="87"/>
      <c r="F218" s="87"/>
      <c r="G218" s="94"/>
      <c r="H218" s="88"/>
      <c r="I218" s="85"/>
      <c r="J218" s="94"/>
      <c r="K218" s="112"/>
      <c r="L218" s="94"/>
      <c r="M218" s="113"/>
      <c r="N218" s="113"/>
      <c r="O218" s="94"/>
      <c r="P218" s="113"/>
      <c r="Q218" s="113"/>
      <c r="R218" s="113"/>
      <c r="S218" s="113"/>
      <c r="T218" s="113"/>
      <c r="U218" s="113"/>
      <c r="V218" s="113"/>
      <c r="W218" s="113"/>
      <c r="X218" s="113"/>
    </row>
    <row r="219" ht="29.4" hidden="1" customHeight="1" spans="1:24">
      <c r="A219" s="85">
        <v>122</v>
      </c>
      <c r="B219" s="86" t="s">
        <v>443</v>
      </c>
      <c r="C219" s="85" t="s">
        <v>89</v>
      </c>
      <c r="D219" s="87">
        <f>F219</f>
        <v>3.62</v>
      </c>
      <c r="E219" s="87"/>
      <c r="F219" s="87">
        <v>3.62</v>
      </c>
      <c r="G219" s="94" t="s">
        <v>55</v>
      </c>
      <c r="H219" s="94" t="s">
        <v>79</v>
      </c>
      <c r="I219" s="85"/>
      <c r="J219" s="94"/>
      <c r="K219" s="112" t="s">
        <v>83</v>
      </c>
      <c r="L219" s="94" t="s">
        <v>112</v>
      </c>
      <c r="M219" s="113"/>
      <c r="N219" s="113"/>
      <c r="O219" s="94"/>
      <c r="P219" s="113"/>
      <c r="Q219" s="113"/>
      <c r="R219" s="113"/>
      <c r="S219" s="113"/>
      <c r="T219" s="113"/>
      <c r="U219" s="113"/>
      <c r="V219" s="113"/>
      <c r="W219" s="113"/>
      <c r="X219" s="113"/>
    </row>
    <row r="220" ht="30" hidden="1" customHeight="1" spans="1:24">
      <c r="A220" s="85">
        <v>123</v>
      </c>
      <c r="B220" s="86" t="s">
        <v>444</v>
      </c>
      <c r="C220" s="85" t="s">
        <v>89</v>
      </c>
      <c r="D220" s="87">
        <v>14.37</v>
      </c>
      <c r="E220" s="87"/>
      <c r="F220" s="87">
        <v>14.37</v>
      </c>
      <c r="G220" s="94" t="s">
        <v>445</v>
      </c>
      <c r="H220" s="94" t="s">
        <v>79</v>
      </c>
      <c r="I220" s="85"/>
      <c r="J220" s="94"/>
      <c r="K220" s="112" t="s">
        <v>83</v>
      </c>
      <c r="L220" s="94" t="s">
        <v>112</v>
      </c>
      <c r="M220" s="113"/>
      <c r="N220" s="113"/>
      <c r="O220" s="94"/>
      <c r="P220" s="113"/>
      <c r="Q220" s="113"/>
      <c r="R220" s="113"/>
      <c r="S220" s="113"/>
      <c r="T220" s="113"/>
      <c r="U220" s="113"/>
      <c r="V220" s="113"/>
      <c r="W220" s="113"/>
      <c r="X220" s="113"/>
    </row>
    <row r="221" ht="30" hidden="1" customHeight="1" spans="1:24">
      <c r="A221" s="85">
        <v>124</v>
      </c>
      <c r="B221" s="86" t="s">
        <v>446</v>
      </c>
      <c r="C221" s="85" t="s">
        <v>89</v>
      </c>
      <c r="D221" s="87">
        <v>17.03</v>
      </c>
      <c r="E221" s="87"/>
      <c r="F221" s="87">
        <v>17.03</v>
      </c>
      <c r="G221" s="94" t="s">
        <v>447</v>
      </c>
      <c r="H221" s="88" t="s">
        <v>111</v>
      </c>
      <c r="I221" s="85"/>
      <c r="J221" s="94"/>
      <c r="K221" s="112" t="s">
        <v>83</v>
      </c>
      <c r="L221" s="94" t="s">
        <v>112</v>
      </c>
      <c r="M221" s="113"/>
      <c r="N221" s="113"/>
      <c r="O221" s="94"/>
      <c r="P221" s="113"/>
      <c r="Q221" s="113"/>
      <c r="R221" s="113"/>
      <c r="S221" s="113"/>
      <c r="T221" s="113"/>
      <c r="U221" s="113"/>
      <c r="V221" s="113"/>
      <c r="W221" s="113"/>
      <c r="X221" s="113"/>
    </row>
    <row r="222" ht="30" hidden="1" customHeight="1" spans="1:24">
      <c r="A222" s="85">
        <v>125</v>
      </c>
      <c r="B222" s="86" t="s">
        <v>448</v>
      </c>
      <c r="C222" s="85" t="s">
        <v>89</v>
      </c>
      <c r="D222" s="87">
        <v>4.28</v>
      </c>
      <c r="E222" s="87"/>
      <c r="F222" s="87">
        <v>4.28</v>
      </c>
      <c r="G222" s="94" t="s">
        <v>449</v>
      </c>
      <c r="H222" s="94" t="s">
        <v>117</v>
      </c>
      <c r="I222" s="85"/>
      <c r="J222" s="94"/>
      <c r="K222" s="112" t="s">
        <v>83</v>
      </c>
      <c r="L222" s="94" t="s">
        <v>112</v>
      </c>
      <c r="M222" s="113"/>
      <c r="N222" s="113"/>
      <c r="O222" s="94"/>
      <c r="P222" s="113"/>
      <c r="Q222" s="113"/>
      <c r="R222" s="113"/>
      <c r="S222" s="113"/>
      <c r="T222" s="113"/>
      <c r="U222" s="113"/>
      <c r="V222" s="113"/>
      <c r="W222" s="113"/>
      <c r="X222" s="113"/>
    </row>
    <row r="223" ht="30" hidden="1" customHeight="1" spans="1:24">
      <c r="A223" s="85">
        <v>126</v>
      </c>
      <c r="B223" s="86" t="s">
        <v>450</v>
      </c>
      <c r="C223" s="85" t="s">
        <v>89</v>
      </c>
      <c r="D223" s="87">
        <v>14.02</v>
      </c>
      <c r="E223" s="87"/>
      <c r="F223" s="87">
        <v>14.02</v>
      </c>
      <c r="G223" s="94" t="s">
        <v>451</v>
      </c>
      <c r="H223" s="88" t="s">
        <v>82</v>
      </c>
      <c r="I223" s="85"/>
      <c r="J223" s="94"/>
      <c r="K223" s="112" t="s">
        <v>83</v>
      </c>
      <c r="L223" s="94" t="s">
        <v>112</v>
      </c>
      <c r="M223" s="113"/>
      <c r="N223" s="113"/>
      <c r="O223" s="94"/>
      <c r="P223" s="113"/>
      <c r="Q223" s="113"/>
      <c r="R223" s="113"/>
      <c r="S223" s="113"/>
      <c r="T223" s="113"/>
      <c r="U223" s="113"/>
      <c r="V223" s="113"/>
      <c r="W223" s="113"/>
      <c r="X223" s="113"/>
    </row>
    <row r="224" ht="18.9" customHeight="1" spans="1:24">
      <c r="A224" s="89" t="s">
        <v>195</v>
      </c>
      <c r="B224" s="90" t="s">
        <v>130</v>
      </c>
      <c r="C224" s="85"/>
      <c r="D224" s="87"/>
      <c r="E224" s="87"/>
      <c r="F224" s="87"/>
      <c r="G224" s="94"/>
      <c r="H224" s="94"/>
      <c r="I224" s="85"/>
      <c r="J224" s="94"/>
      <c r="K224" s="112"/>
      <c r="L224" s="94"/>
      <c r="M224" s="113"/>
      <c r="N224" s="113"/>
      <c r="O224" s="94"/>
      <c r="P224" s="113"/>
      <c r="Q224" s="113"/>
      <c r="R224" s="113"/>
      <c r="S224" s="113"/>
      <c r="T224" s="113"/>
      <c r="U224" s="113"/>
      <c r="V224" s="113"/>
      <c r="W224" s="113"/>
      <c r="X224" s="113"/>
    </row>
    <row r="225" ht="30" hidden="1" customHeight="1" spans="1:24">
      <c r="A225" s="85">
        <v>127</v>
      </c>
      <c r="B225" s="86" t="s">
        <v>452</v>
      </c>
      <c r="C225" s="85" t="s">
        <v>131</v>
      </c>
      <c r="D225" s="87">
        <f>E225+F225</f>
        <v>13.15</v>
      </c>
      <c r="E225" s="87"/>
      <c r="F225" s="87">
        <f>12.47+0.68</f>
        <v>13.15</v>
      </c>
      <c r="G225" s="94" t="s">
        <v>453</v>
      </c>
      <c r="H225" s="88" t="s">
        <v>76</v>
      </c>
      <c r="I225" s="85"/>
      <c r="J225" s="94"/>
      <c r="K225" s="112" t="s">
        <v>83</v>
      </c>
      <c r="L225" s="94" t="s">
        <v>112</v>
      </c>
      <c r="M225" s="113"/>
      <c r="N225" s="113"/>
      <c r="O225" s="94"/>
      <c r="P225" s="113"/>
      <c r="Q225" s="113"/>
      <c r="R225" s="113"/>
      <c r="S225" s="113"/>
      <c r="T225" s="113"/>
      <c r="U225" s="113"/>
      <c r="V225" s="113"/>
      <c r="W225" s="113"/>
      <c r="X225" s="113"/>
    </row>
    <row r="226" ht="30" hidden="1" customHeight="1" spans="1:24">
      <c r="A226" s="85">
        <v>128</v>
      </c>
      <c r="B226" s="86" t="s">
        <v>454</v>
      </c>
      <c r="C226" s="85" t="s">
        <v>131</v>
      </c>
      <c r="D226" s="87">
        <v>0.66</v>
      </c>
      <c r="E226" s="87"/>
      <c r="F226" s="87">
        <v>0.66</v>
      </c>
      <c r="G226" s="94" t="s">
        <v>190</v>
      </c>
      <c r="H226" s="88" t="s">
        <v>76</v>
      </c>
      <c r="I226" s="85">
        <v>31</v>
      </c>
      <c r="J226" s="94">
        <v>999</v>
      </c>
      <c r="K226" s="112" t="s">
        <v>83</v>
      </c>
      <c r="L226" s="94" t="s">
        <v>66</v>
      </c>
      <c r="M226" s="113"/>
      <c r="N226" s="113"/>
      <c r="O226" s="94"/>
      <c r="P226" s="113"/>
      <c r="Q226" s="113"/>
      <c r="R226" s="113"/>
      <c r="S226" s="113"/>
      <c r="T226" s="113"/>
      <c r="U226" s="113"/>
      <c r="V226" s="113"/>
      <c r="W226" s="113"/>
      <c r="X226" s="113"/>
    </row>
    <row r="227" ht="30" hidden="1" customHeight="1" spans="1:24">
      <c r="A227" s="85">
        <v>129</v>
      </c>
      <c r="B227" s="86" t="s">
        <v>455</v>
      </c>
      <c r="C227" s="85" t="s">
        <v>131</v>
      </c>
      <c r="D227" s="87">
        <v>9.8</v>
      </c>
      <c r="E227" s="87"/>
      <c r="F227" s="87">
        <v>9.8</v>
      </c>
      <c r="G227" s="94" t="s">
        <v>159</v>
      </c>
      <c r="H227" s="94" t="s">
        <v>73</v>
      </c>
      <c r="I227" s="85">
        <v>16</v>
      </c>
      <c r="J227" s="94"/>
      <c r="K227" s="112" t="s">
        <v>456</v>
      </c>
      <c r="L227" s="94" t="s">
        <v>66</v>
      </c>
      <c r="M227" s="113"/>
      <c r="N227" s="113"/>
      <c r="O227" s="94"/>
      <c r="P227" s="113"/>
      <c r="Q227" s="113"/>
      <c r="R227" s="113"/>
      <c r="S227" s="113"/>
      <c r="T227" s="113"/>
      <c r="U227" s="113"/>
      <c r="V227" s="113"/>
      <c r="W227" s="113"/>
      <c r="X227" s="113"/>
    </row>
    <row r="228" ht="84" hidden="1" spans="1:24">
      <c r="A228" s="85">
        <v>130</v>
      </c>
      <c r="B228" s="86" t="s">
        <v>457</v>
      </c>
      <c r="C228" s="85" t="s">
        <v>458</v>
      </c>
      <c r="D228" s="87">
        <v>75.44</v>
      </c>
      <c r="E228" s="87"/>
      <c r="F228" s="87">
        <v>75.44</v>
      </c>
      <c r="G228" s="94" t="s">
        <v>459</v>
      </c>
      <c r="H228" s="94" t="s">
        <v>105</v>
      </c>
      <c r="I228" s="94"/>
      <c r="J228" s="94"/>
      <c r="K228" s="112" t="s">
        <v>460</v>
      </c>
      <c r="L228" s="94" t="s">
        <v>66</v>
      </c>
      <c r="M228" s="113"/>
      <c r="N228" s="113"/>
      <c r="O228" s="94"/>
      <c r="P228" s="113"/>
      <c r="Q228" s="113"/>
      <c r="R228" s="113"/>
      <c r="S228" s="113"/>
      <c r="T228" s="113"/>
      <c r="U228" s="113"/>
      <c r="V228" s="113"/>
      <c r="W228" s="113"/>
      <c r="X228" s="113"/>
    </row>
    <row r="229" ht="30" hidden="1" customHeight="1" spans="1:24">
      <c r="A229" s="85">
        <v>131</v>
      </c>
      <c r="B229" s="86" t="s">
        <v>461</v>
      </c>
      <c r="C229" s="85" t="s">
        <v>131</v>
      </c>
      <c r="D229" s="87">
        <v>0.07</v>
      </c>
      <c r="E229" s="87"/>
      <c r="F229" s="87">
        <v>0.07</v>
      </c>
      <c r="G229" s="94" t="s">
        <v>270</v>
      </c>
      <c r="H229" s="88" t="s">
        <v>76</v>
      </c>
      <c r="I229" s="85"/>
      <c r="J229" s="94"/>
      <c r="K229" s="112" t="s">
        <v>462</v>
      </c>
      <c r="L229" s="94" t="s">
        <v>112</v>
      </c>
      <c r="M229" s="113"/>
      <c r="N229" s="113"/>
      <c r="O229" s="94"/>
      <c r="P229" s="113"/>
      <c r="Q229" s="113"/>
      <c r="R229" s="113"/>
      <c r="S229" s="113"/>
      <c r="T229" s="113"/>
      <c r="U229" s="113"/>
      <c r="V229" s="113"/>
      <c r="W229" s="113"/>
      <c r="X229" s="113"/>
    </row>
    <row r="230" ht="25.05" customHeight="1" spans="1:24">
      <c r="A230" s="85">
        <v>132</v>
      </c>
      <c r="B230" s="86" t="s">
        <v>463</v>
      </c>
      <c r="C230" s="85" t="s">
        <v>131</v>
      </c>
      <c r="D230" s="87">
        <v>42.58</v>
      </c>
      <c r="E230" s="87"/>
      <c r="F230" s="87">
        <v>42.58</v>
      </c>
      <c r="G230" s="88" t="s">
        <v>464</v>
      </c>
      <c r="H230" s="88" t="s">
        <v>56</v>
      </c>
      <c r="I230" s="85"/>
      <c r="J230" s="94"/>
      <c r="K230" s="112" t="s">
        <v>83</v>
      </c>
      <c r="L230" s="94" t="s">
        <v>112</v>
      </c>
      <c r="M230" s="113"/>
      <c r="N230" s="113"/>
      <c r="O230" s="94"/>
      <c r="P230" s="113"/>
      <c r="Q230" s="113"/>
      <c r="R230" s="113"/>
      <c r="S230" s="113"/>
      <c r="T230" s="113"/>
      <c r="U230" s="113"/>
      <c r="V230" s="113"/>
      <c r="W230" s="113"/>
      <c r="X230" s="113"/>
    </row>
    <row r="231" ht="30" hidden="1" customHeight="1" spans="1:24">
      <c r="A231" s="85">
        <v>133</v>
      </c>
      <c r="B231" s="86" t="s">
        <v>465</v>
      </c>
      <c r="C231" s="85" t="s">
        <v>131</v>
      </c>
      <c r="D231" s="87">
        <v>36.45</v>
      </c>
      <c r="E231" s="87"/>
      <c r="F231" s="87">
        <v>36.45</v>
      </c>
      <c r="G231" s="94" t="s">
        <v>466</v>
      </c>
      <c r="H231" s="94" t="s">
        <v>73</v>
      </c>
      <c r="I231" s="85"/>
      <c r="J231" s="94"/>
      <c r="K231" s="112" t="s">
        <v>83</v>
      </c>
      <c r="L231" s="94" t="s">
        <v>112</v>
      </c>
      <c r="M231" s="113"/>
      <c r="N231" s="113"/>
      <c r="O231" s="94"/>
      <c r="P231" s="113"/>
      <c r="Q231" s="113"/>
      <c r="R231" s="113"/>
      <c r="S231" s="113"/>
      <c r="T231" s="113"/>
      <c r="U231" s="113"/>
      <c r="V231" s="113"/>
      <c r="W231" s="113"/>
      <c r="X231" s="113"/>
    </row>
    <row r="232" ht="39.9" hidden="1" customHeight="1" spans="1:24">
      <c r="A232" s="85">
        <v>134</v>
      </c>
      <c r="B232" s="86" t="s">
        <v>467</v>
      </c>
      <c r="C232" s="85" t="s">
        <v>131</v>
      </c>
      <c r="D232" s="87">
        <v>34.97</v>
      </c>
      <c r="E232" s="87"/>
      <c r="F232" s="87">
        <v>34.97</v>
      </c>
      <c r="G232" s="94" t="s">
        <v>468</v>
      </c>
      <c r="H232" s="128" t="s">
        <v>168</v>
      </c>
      <c r="I232" s="85"/>
      <c r="J232" s="94"/>
      <c r="K232" s="112" t="s">
        <v>83</v>
      </c>
      <c r="L232" s="94" t="s">
        <v>112</v>
      </c>
      <c r="M232" s="113"/>
      <c r="N232" s="113"/>
      <c r="O232" s="94"/>
      <c r="P232" s="113"/>
      <c r="Q232" s="113"/>
      <c r="R232" s="113"/>
      <c r="S232" s="113"/>
      <c r="T232" s="113"/>
      <c r="U232" s="113"/>
      <c r="V232" s="113"/>
      <c r="W232" s="113"/>
      <c r="X232" s="113"/>
    </row>
    <row r="233" ht="40.2" hidden="1" customHeight="1" spans="1:24">
      <c r="A233" s="85">
        <v>135</v>
      </c>
      <c r="B233" s="86" t="s">
        <v>469</v>
      </c>
      <c r="C233" s="85" t="s">
        <v>131</v>
      </c>
      <c r="D233" s="87">
        <v>26.54</v>
      </c>
      <c r="E233" s="87"/>
      <c r="F233" s="87">
        <v>26.54</v>
      </c>
      <c r="G233" s="94" t="s">
        <v>470</v>
      </c>
      <c r="H233" s="88" t="s">
        <v>76</v>
      </c>
      <c r="I233" s="85"/>
      <c r="J233" s="94"/>
      <c r="K233" s="112" t="s">
        <v>83</v>
      </c>
      <c r="L233" s="94" t="s">
        <v>112</v>
      </c>
      <c r="M233" s="113"/>
      <c r="N233" s="113"/>
      <c r="O233" s="94"/>
      <c r="P233" s="113"/>
      <c r="Q233" s="113"/>
      <c r="R233" s="113"/>
      <c r="S233" s="113"/>
      <c r="T233" s="113"/>
      <c r="U233" s="113"/>
      <c r="V233" s="113"/>
      <c r="W233" s="113"/>
      <c r="X233" s="113"/>
    </row>
    <row r="234" ht="39.9" hidden="1" customHeight="1" spans="1:24">
      <c r="A234" s="85">
        <v>136</v>
      </c>
      <c r="B234" s="86" t="s">
        <v>471</v>
      </c>
      <c r="C234" s="85" t="s">
        <v>131</v>
      </c>
      <c r="D234" s="87">
        <v>43.3</v>
      </c>
      <c r="E234" s="87"/>
      <c r="F234" s="87">
        <v>43.3</v>
      </c>
      <c r="G234" s="94" t="s">
        <v>472</v>
      </c>
      <c r="H234" s="94" t="s">
        <v>70</v>
      </c>
      <c r="I234" s="85"/>
      <c r="J234" s="94"/>
      <c r="K234" s="112" t="s">
        <v>83</v>
      </c>
      <c r="L234" s="94" t="s">
        <v>112</v>
      </c>
      <c r="M234" s="113"/>
      <c r="N234" s="113"/>
      <c r="O234" s="94"/>
      <c r="P234" s="113"/>
      <c r="Q234" s="113"/>
      <c r="R234" s="113"/>
      <c r="S234" s="113"/>
      <c r="T234" s="113"/>
      <c r="U234" s="113"/>
      <c r="V234" s="113"/>
      <c r="W234" s="113"/>
      <c r="X234" s="113"/>
    </row>
    <row r="235" ht="30" hidden="1" customHeight="1" spans="1:24">
      <c r="A235" s="85">
        <v>137</v>
      </c>
      <c r="B235" s="86" t="s">
        <v>473</v>
      </c>
      <c r="C235" s="85" t="s">
        <v>131</v>
      </c>
      <c r="D235" s="87">
        <v>39.88</v>
      </c>
      <c r="E235" s="87"/>
      <c r="F235" s="87">
        <v>39.88</v>
      </c>
      <c r="G235" s="94" t="s">
        <v>474</v>
      </c>
      <c r="H235" s="94" t="s">
        <v>105</v>
      </c>
      <c r="I235" s="85"/>
      <c r="J235" s="94"/>
      <c r="K235" s="112" t="s">
        <v>83</v>
      </c>
      <c r="L235" s="94" t="s">
        <v>112</v>
      </c>
      <c r="M235" s="113"/>
      <c r="N235" s="113"/>
      <c r="O235" s="94"/>
      <c r="P235" s="113"/>
      <c r="Q235" s="113"/>
      <c r="R235" s="113"/>
      <c r="S235" s="113"/>
      <c r="T235" s="113"/>
      <c r="U235" s="113"/>
      <c r="V235" s="113"/>
      <c r="W235" s="113"/>
      <c r="X235" s="113"/>
    </row>
    <row r="236" ht="25.05" customHeight="1" spans="1:24">
      <c r="A236" s="85">
        <v>138</v>
      </c>
      <c r="B236" s="86" t="s">
        <v>475</v>
      </c>
      <c r="C236" s="85" t="s">
        <v>131</v>
      </c>
      <c r="D236" s="87">
        <v>50</v>
      </c>
      <c r="E236" s="87"/>
      <c r="F236" s="87">
        <v>50</v>
      </c>
      <c r="G236" s="94" t="s">
        <v>476</v>
      </c>
      <c r="H236" s="94" t="s">
        <v>477</v>
      </c>
      <c r="I236" s="85"/>
      <c r="J236" s="94"/>
      <c r="K236" s="112" t="s">
        <v>462</v>
      </c>
      <c r="L236" s="94" t="s">
        <v>112</v>
      </c>
      <c r="M236" s="113"/>
      <c r="N236" s="113"/>
      <c r="O236" s="94"/>
      <c r="P236" s="116"/>
      <c r="Q236" s="116"/>
      <c r="R236" s="113"/>
      <c r="S236" s="113"/>
      <c r="T236" s="113"/>
      <c r="U236" s="113"/>
      <c r="V236" s="113"/>
      <c r="W236" s="113"/>
      <c r="X236" s="113"/>
    </row>
    <row r="237" s="51" customFormat="1" ht="25.05" customHeight="1" spans="1:24">
      <c r="A237" s="95"/>
      <c r="B237" s="96" t="s">
        <v>189</v>
      </c>
      <c r="C237" s="95" t="s">
        <v>131</v>
      </c>
      <c r="D237" s="98">
        <v>8</v>
      </c>
      <c r="E237" s="98"/>
      <c r="F237" s="98">
        <v>8</v>
      </c>
      <c r="G237" s="100" t="s">
        <v>478</v>
      </c>
      <c r="H237" s="100" t="s">
        <v>56</v>
      </c>
      <c r="I237" s="95"/>
      <c r="J237" s="100"/>
      <c r="K237" s="117"/>
      <c r="L237" s="100"/>
      <c r="M237" s="116"/>
      <c r="N237" s="116"/>
      <c r="O237" s="100"/>
      <c r="P237" s="116"/>
      <c r="Q237" s="116"/>
      <c r="R237" s="116"/>
      <c r="S237" s="116"/>
      <c r="T237" s="116"/>
      <c r="U237" s="116"/>
      <c r="V237" s="116"/>
      <c r="W237" s="116"/>
      <c r="X237" s="116"/>
    </row>
    <row r="238" s="51" customFormat="1" ht="29.55" hidden="1" customHeight="1" spans="1:24">
      <c r="A238" s="95"/>
      <c r="B238" s="96" t="s">
        <v>71</v>
      </c>
      <c r="C238" s="95" t="s">
        <v>131</v>
      </c>
      <c r="D238" s="98">
        <v>8.5</v>
      </c>
      <c r="E238" s="98"/>
      <c r="F238" s="98">
        <v>8.5</v>
      </c>
      <c r="G238" s="100" t="s">
        <v>479</v>
      </c>
      <c r="H238" s="100" t="s">
        <v>73</v>
      </c>
      <c r="I238" s="95"/>
      <c r="J238" s="100"/>
      <c r="K238" s="117"/>
      <c r="L238" s="100"/>
      <c r="M238" s="116"/>
      <c r="N238" s="116"/>
      <c r="O238" s="100"/>
      <c r="P238" s="116"/>
      <c r="Q238" s="116"/>
      <c r="R238" s="116"/>
      <c r="S238" s="116"/>
      <c r="T238" s="116"/>
      <c r="U238" s="116"/>
      <c r="V238" s="116"/>
      <c r="W238" s="116"/>
      <c r="X238" s="116"/>
    </row>
    <row r="239" s="51" customFormat="1" ht="29.55" hidden="1" customHeight="1" spans="1:24">
      <c r="A239" s="95"/>
      <c r="B239" s="96" t="s">
        <v>166</v>
      </c>
      <c r="C239" s="95" t="s">
        <v>131</v>
      </c>
      <c r="D239" s="98">
        <v>8.5</v>
      </c>
      <c r="E239" s="98"/>
      <c r="F239" s="98">
        <v>8.5</v>
      </c>
      <c r="G239" s="100" t="s">
        <v>480</v>
      </c>
      <c r="H239" s="100" t="s">
        <v>168</v>
      </c>
      <c r="I239" s="95"/>
      <c r="J239" s="100"/>
      <c r="K239" s="117"/>
      <c r="L239" s="100"/>
      <c r="M239" s="116"/>
      <c r="N239" s="116"/>
      <c r="O239" s="100"/>
      <c r="P239" s="116"/>
      <c r="Q239" s="116"/>
      <c r="R239" s="116"/>
      <c r="S239" s="116"/>
      <c r="T239" s="116"/>
      <c r="U239" s="116"/>
      <c r="V239" s="116"/>
      <c r="W239" s="116"/>
      <c r="X239" s="116"/>
    </row>
    <row r="240" s="51" customFormat="1" ht="29.55" hidden="1" customHeight="1" spans="1:24">
      <c r="A240" s="95"/>
      <c r="B240" s="96" t="s">
        <v>74</v>
      </c>
      <c r="C240" s="95" t="s">
        <v>131</v>
      </c>
      <c r="D240" s="98">
        <v>8.5</v>
      </c>
      <c r="E240" s="98"/>
      <c r="F240" s="98">
        <v>8.5</v>
      </c>
      <c r="G240" s="100" t="s">
        <v>481</v>
      </c>
      <c r="H240" s="100" t="s">
        <v>76</v>
      </c>
      <c r="I240" s="95"/>
      <c r="J240" s="100"/>
      <c r="K240" s="117"/>
      <c r="L240" s="100"/>
      <c r="M240" s="116"/>
      <c r="N240" s="116"/>
      <c r="O240" s="100"/>
      <c r="P240" s="116"/>
      <c r="Q240" s="116"/>
      <c r="R240" s="116"/>
      <c r="S240" s="116"/>
      <c r="T240" s="116"/>
      <c r="U240" s="116"/>
      <c r="V240" s="116"/>
      <c r="W240" s="116"/>
      <c r="X240" s="116"/>
    </row>
    <row r="241" s="51" customFormat="1" ht="29.55" hidden="1" customHeight="1" spans="1:24">
      <c r="A241" s="95"/>
      <c r="B241" s="96" t="s">
        <v>68</v>
      </c>
      <c r="C241" s="95" t="s">
        <v>131</v>
      </c>
      <c r="D241" s="98">
        <v>8.5</v>
      </c>
      <c r="E241" s="98"/>
      <c r="F241" s="98">
        <v>8.5</v>
      </c>
      <c r="G241" s="100" t="s">
        <v>482</v>
      </c>
      <c r="H241" s="100" t="s">
        <v>70</v>
      </c>
      <c r="I241" s="95"/>
      <c r="J241" s="100"/>
      <c r="K241" s="117"/>
      <c r="L241" s="100"/>
      <c r="M241" s="116"/>
      <c r="N241" s="116"/>
      <c r="O241" s="100"/>
      <c r="P241" s="116"/>
      <c r="Q241" s="116"/>
      <c r="R241" s="116"/>
      <c r="S241" s="116"/>
      <c r="T241" s="116"/>
      <c r="U241" s="116"/>
      <c r="V241" s="116"/>
      <c r="W241" s="116"/>
      <c r="X241" s="116"/>
    </row>
    <row r="242" s="51" customFormat="1" ht="29.55" hidden="1" customHeight="1" spans="1:24">
      <c r="A242" s="95"/>
      <c r="B242" s="96" t="s">
        <v>103</v>
      </c>
      <c r="C242" s="95" t="s">
        <v>131</v>
      </c>
      <c r="D242" s="98">
        <v>8</v>
      </c>
      <c r="E242" s="98"/>
      <c r="F242" s="98">
        <v>8</v>
      </c>
      <c r="G242" s="100" t="s">
        <v>483</v>
      </c>
      <c r="H242" s="100" t="s">
        <v>105</v>
      </c>
      <c r="I242" s="95"/>
      <c r="J242" s="100"/>
      <c r="K242" s="117"/>
      <c r="L242" s="100"/>
      <c r="M242" s="116"/>
      <c r="N242" s="116"/>
      <c r="O242" s="100"/>
      <c r="P242" s="113"/>
      <c r="Q242" s="113"/>
      <c r="R242" s="116"/>
      <c r="S242" s="116"/>
      <c r="T242" s="116"/>
      <c r="U242" s="116"/>
      <c r="V242" s="116"/>
      <c r="W242" s="116"/>
      <c r="X242" s="116"/>
    </row>
    <row r="243" ht="18.9" hidden="1" customHeight="1" spans="1:24">
      <c r="A243" s="89" t="s">
        <v>195</v>
      </c>
      <c r="B243" s="90" t="s">
        <v>484</v>
      </c>
      <c r="C243" s="85"/>
      <c r="D243" s="87"/>
      <c r="E243" s="87"/>
      <c r="F243" s="87"/>
      <c r="G243" s="88"/>
      <c r="H243" s="88"/>
      <c r="I243" s="85"/>
      <c r="J243" s="94"/>
      <c r="K243" s="112"/>
      <c r="L243" s="94"/>
      <c r="M243" s="113"/>
      <c r="N243" s="113"/>
      <c r="O243" s="94"/>
      <c r="P243" s="113"/>
      <c r="Q243" s="113"/>
      <c r="R243" s="113"/>
      <c r="S243" s="113"/>
      <c r="T243" s="113"/>
      <c r="U243" s="113"/>
      <c r="V243" s="113"/>
      <c r="W243" s="113"/>
      <c r="X243" s="113"/>
    </row>
    <row r="244" ht="30" hidden="1" customHeight="1" spans="1:24">
      <c r="A244" s="85">
        <v>139</v>
      </c>
      <c r="B244" s="86" t="s">
        <v>485</v>
      </c>
      <c r="C244" s="85" t="s">
        <v>486</v>
      </c>
      <c r="D244" s="87">
        <f>E244+F244</f>
        <v>3</v>
      </c>
      <c r="E244" s="87"/>
      <c r="F244" s="127">
        <v>3</v>
      </c>
      <c r="G244" s="128" t="s">
        <v>487</v>
      </c>
      <c r="H244" s="88" t="s">
        <v>82</v>
      </c>
      <c r="I244" s="85">
        <v>20</v>
      </c>
      <c r="J244" s="94"/>
      <c r="K244" s="112" t="s">
        <v>83</v>
      </c>
      <c r="L244" s="94" t="s">
        <v>112</v>
      </c>
      <c r="M244" s="113"/>
      <c r="N244" s="113"/>
      <c r="O244" s="94"/>
      <c r="P244" s="113"/>
      <c r="Q244" s="113"/>
      <c r="R244" s="113"/>
      <c r="S244" s="113"/>
      <c r="T244" s="113"/>
      <c r="U244" s="113"/>
      <c r="V244" s="113"/>
      <c r="W244" s="113"/>
      <c r="X244" s="113"/>
    </row>
    <row r="245" ht="30" hidden="1" customHeight="1" spans="1:24">
      <c r="A245" s="85">
        <v>140</v>
      </c>
      <c r="B245" s="86" t="s">
        <v>488</v>
      </c>
      <c r="C245" s="85" t="s">
        <v>486</v>
      </c>
      <c r="D245" s="87">
        <f>E245+F245</f>
        <v>2.5</v>
      </c>
      <c r="E245" s="87"/>
      <c r="F245" s="87">
        <v>2.5</v>
      </c>
      <c r="G245" s="94" t="s">
        <v>159</v>
      </c>
      <c r="H245" s="94" t="s">
        <v>73</v>
      </c>
      <c r="I245" s="85"/>
      <c r="J245" s="94"/>
      <c r="K245" s="112" t="s">
        <v>83</v>
      </c>
      <c r="L245" s="94" t="s">
        <v>112</v>
      </c>
      <c r="M245" s="113">
        <v>2017</v>
      </c>
      <c r="N245" s="113"/>
      <c r="O245" s="94"/>
      <c r="P245" s="113"/>
      <c r="Q245" s="113"/>
      <c r="R245" s="113"/>
      <c r="S245" s="113"/>
      <c r="T245" s="113"/>
      <c r="U245" s="113"/>
      <c r="V245" s="113"/>
      <c r="W245" s="113"/>
      <c r="X245" s="113"/>
    </row>
    <row r="246" ht="36" hidden="1" spans="1:24">
      <c r="A246" s="85">
        <v>141</v>
      </c>
      <c r="B246" s="86" t="s">
        <v>489</v>
      </c>
      <c r="C246" s="85" t="s">
        <v>486</v>
      </c>
      <c r="D246" s="87">
        <v>0.96</v>
      </c>
      <c r="E246" s="87"/>
      <c r="F246" s="87">
        <v>0.96</v>
      </c>
      <c r="G246" s="94" t="s">
        <v>190</v>
      </c>
      <c r="H246" s="94" t="s">
        <v>297</v>
      </c>
      <c r="I246" s="85">
        <v>24</v>
      </c>
      <c r="J246" s="94">
        <v>255</v>
      </c>
      <c r="K246" s="112" t="s">
        <v>490</v>
      </c>
      <c r="L246" s="94" t="s">
        <v>66</v>
      </c>
      <c r="M246" s="113"/>
      <c r="N246" s="113"/>
      <c r="O246" s="94"/>
      <c r="P246" s="113"/>
      <c r="Q246" s="113"/>
      <c r="R246" s="113"/>
      <c r="S246" s="113"/>
      <c r="T246" s="113"/>
      <c r="U246" s="113"/>
      <c r="V246" s="113"/>
      <c r="W246" s="113"/>
      <c r="X246" s="113"/>
    </row>
    <row r="247" ht="36" hidden="1" spans="1:24">
      <c r="A247" s="85">
        <v>142</v>
      </c>
      <c r="B247" s="86" t="s">
        <v>491</v>
      </c>
      <c r="C247" s="85" t="s">
        <v>492</v>
      </c>
      <c r="D247" s="87">
        <v>1.53</v>
      </c>
      <c r="E247" s="87"/>
      <c r="F247" s="87">
        <v>1.53</v>
      </c>
      <c r="G247" s="94" t="s">
        <v>190</v>
      </c>
      <c r="H247" s="94" t="s">
        <v>297</v>
      </c>
      <c r="I247" s="85">
        <v>23</v>
      </c>
      <c r="J247" s="94" t="s">
        <v>493</v>
      </c>
      <c r="K247" s="112" t="s">
        <v>211</v>
      </c>
      <c r="L247" s="94" t="s">
        <v>66</v>
      </c>
      <c r="M247" s="113"/>
      <c r="N247" s="113"/>
      <c r="O247" s="94"/>
      <c r="P247" s="113"/>
      <c r="Q247" s="113"/>
      <c r="R247" s="113"/>
      <c r="S247" s="113"/>
      <c r="T247" s="113"/>
      <c r="U247" s="113"/>
      <c r="V247" s="113"/>
      <c r="W247" s="113"/>
      <c r="X247" s="113"/>
    </row>
    <row r="248" ht="30" hidden="1" customHeight="1" spans="1:24">
      <c r="A248" s="85">
        <v>143</v>
      </c>
      <c r="B248" s="86" t="s">
        <v>494</v>
      </c>
      <c r="C248" s="85" t="s">
        <v>486</v>
      </c>
      <c r="D248" s="87">
        <v>2.74</v>
      </c>
      <c r="E248" s="87"/>
      <c r="F248" s="87">
        <v>2.74</v>
      </c>
      <c r="G248" s="94" t="s">
        <v>159</v>
      </c>
      <c r="H248" s="94" t="s">
        <v>111</v>
      </c>
      <c r="I248" s="85" t="s">
        <v>495</v>
      </c>
      <c r="J248" s="94" t="s">
        <v>496</v>
      </c>
      <c r="K248" s="112" t="s">
        <v>497</v>
      </c>
      <c r="L248" s="94" t="s">
        <v>66</v>
      </c>
      <c r="M248" s="113"/>
      <c r="N248" s="113"/>
      <c r="O248" s="94"/>
      <c r="P248" s="113"/>
      <c r="Q248" s="113"/>
      <c r="R248" s="113"/>
      <c r="S248" s="113"/>
      <c r="T248" s="113"/>
      <c r="U248" s="113"/>
      <c r="V248" s="113"/>
      <c r="W248" s="113"/>
      <c r="X248" s="113"/>
    </row>
    <row r="249" ht="19.5" hidden="1" customHeight="1" spans="1:24">
      <c r="A249" s="85">
        <v>144</v>
      </c>
      <c r="B249" s="103" t="s">
        <v>498</v>
      </c>
      <c r="C249" s="85" t="s">
        <v>486</v>
      </c>
      <c r="D249" s="87">
        <v>5.68</v>
      </c>
      <c r="E249" s="87"/>
      <c r="F249" s="87">
        <v>5.68</v>
      </c>
      <c r="G249" s="88" t="s">
        <v>55</v>
      </c>
      <c r="H249" s="88" t="s">
        <v>297</v>
      </c>
      <c r="I249" s="85" t="s">
        <v>499</v>
      </c>
      <c r="J249" s="94"/>
      <c r="K249" s="112" t="s">
        <v>408</v>
      </c>
      <c r="L249" s="94"/>
      <c r="M249" s="94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</row>
    <row r="250" ht="19.05" customHeight="1" spans="1:24">
      <c r="A250" s="89" t="s">
        <v>195</v>
      </c>
      <c r="B250" s="90" t="s">
        <v>500</v>
      </c>
      <c r="C250" s="85"/>
      <c r="D250" s="87"/>
      <c r="E250" s="87"/>
      <c r="F250" s="87"/>
      <c r="G250" s="94"/>
      <c r="H250" s="94"/>
      <c r="I250" s="85"/>
      <c r="J250" s="94"/>
      <c r="K250" s="94"/>
      <c r="L250" s="94"/>
      <c r="M250" s="113"/>
      <c r="N250" s="113"/>
      <c r="O250" s="94"/>
      <c r="P250" s="113"/>
      <c r="Q250" s="113"/>
      <c r="R250" s="113"/>
      <c r="S250" s="113"/>
      <c r="T250" s="113"/>
      <c r="U250" s="113"/>
      <c r="V250" s="113"/>
      <c r="W250" s="113"/>
      <c r="X250" s="113"/>
    </row>
    <row r="251" ht="19.05" customHeight="1" spans="1:24">
      <c r="A251" s="85">
        <v>145</v>
      </c>
      <c r="B251" s="86" t="s">
        <v>501</v>
      </c>
      <c r="C251" s="85" t="s">
        <v>190</v>
      </c>
      <c r="D251" s="98">
        <f>+SUM(D252:D260)</f>
        <v>48</v>
      </c>
      <c r="E251" s="87"/>
      <c r="F251" s="98">
        <f>+SUM(F252:F260)</f>
        <v>48</v>
      </c>
      <c r="G251" s="100" t="s">
        <v>502</v>
      </c>
      <c r="H251" s="94" t="s">
        <v>355</v>
      </c>
      <c r="I251" s="85"/>
      <c r="J251" s="94"/>
      <c r="K251" s="112" t="s">
        <v>176</v>
      </c>
      <c r="L251" s="94" t="s">
        <v>58</v>
      </c>
      <c r="M251" s="113"/>
      <c r="N251" s="113"/>
      <c r="O251" s="94"/>
      <c r="P251" s="116"/>
      <c r="Q251" s="116"/>
      <c r="R251" s="113"/>
      <c r="S251" s="113"/>
      <c r="T251" s="113"/>
      <c r="U251" s="113"/>
      <c r="V251" s="113"/>
      <c r="W251" s="113"/>
      <c r="X251" s="113"/>
    </row>
    <row r="252" s="51" customFormat="1" ht="20.1" hidden="1" customHeight="1" spans="1:24">
      <c r="A252" s="95"/>
      <c r="B252" s="96" t="s">
        <v>501</v>
      </c>
      <c r="C252" s="95" t="s">
        <v>190</v>
      </c>
      <c r="D252" s="98">
        <v>4</v>
      </c>
      <c r="E252" s="98"/>
      <c r="F252" s="98">
        <v>4</v>
      </c>
      <c r="G252" s="100" t="s">
        <v>503</v>
      </c>
      <c r="H252" s="137" t="s">
        <v>105</v>
      </c>
      <c r="I252" s="95"/>
      <c r="J252" s="100"/>
      <c r="K252" s="100"/>
      <c r="L252" s="100"/>
      <c r="M252" s="116"/>
      <c r="N252" s="116"/>
      <c r="O252" s="100"/>
      <c r="P252" s="116"/>
      <c r="Q252" s="116"/>
      <c r="R252" s="116"/>
      <c r="S252" s="116"/>
      <c r="T252" s="116"/>
      <c r="U252" s="116"/>
      <c r="V252" s="116"/>
      <c r="W252" s="116"/>
      <c r="X252" s="116"/>
    </row>
    <row r="253" s="51" customFormat="1" ht="20.1" hidden="1" customHeight="1" spans="1:24">
      <c r="A253" s="95"/>
      <c r="B253" s="96" t="s">
        <v>501</v>
      </c>
      <c r="C253" s="95" t="s">
        <v>190</v>
      </c>
      <c r="D253" s="98">
        <v>8</v>
      </c>
      <c r="E253" s="98"/>
      <c r="F253" s="98">
        <v>8</v>
      </c>
      <c r="G253" s="100" t="s">
        <v>159</v>
      </c>
      <c r="H253" s="137" t="s">
        <v>76</v>
      </c>
      <c r="I253" s="95"/>
      <c r="J253" s="100"/>
      <c r="K253" s="100"/>
      <c r="L253" s="100"/>
      <c r="M253" s="116"/>
      <c r="N253" s="116"/>
      <c r="O253" s="100"/>
      <c r="P253" s="116"/>
      <c r="Q253" s="116"/>
      <c r="R253" s="116"/>
      <c r="S253" s="116"/>
      <c r="T253" s="116"/>
      <c r="U253" s="116"/>
      <c r="V253" s="116"/>
      <c r="W253" s="116"/>
      <c r="X253" s="116"/>
    </row>
    <row r="254" s="51" customFormat="1" ht="20.1" hidden="1" customHeight="1" spans="1:24">
      <c r="A254" s="95"/>
      <c r="B254" s="96" t="s">
        <v>501</v>
      </c>
      <c r="C254" s="95" t="s">
        <v>190</v>
      </c>
      <c r="D254" s="98">
        <v>6</v>
      </c>
      <c r="E254" s="98"/>
      <c r="F254" s="98">
        <v>6</v>
      </c>
      <c r="G254" s="100" t="s">
        <v>504</v>
      </c>
      <c r="H254" s="137" t="s">
        <v>168</v>
      </c>
      <c r="I254" s="95"/>
      <c r="J254" s="100"/>
      <c r="K254" s="100"/>
      <c r="L254" s="100"/>
      <c r="M254" s="116"/>
      <c r="N254" s="116"/>
      <c r="O254" s="100"/>
      <c r="P254" s="116"/>
      <c r="Q254" s="116"/>
      <c r="R254" s="116"/>
      <c r="S254" s="116"/>
      <c r="T254" s="116"/>
      <c r="U254" s="116"/>
      <c r="V254" s="116"/>
      <c r="W254" s="116"/>
      <c r="X254" s="116"/>
    </row>
    <row r="255" s="51" customFormat="1" ht="20.1" hidden="1" customHeight="1" spans="1:24">
      <c r="A255" s="95"/>
      <c r="B255" s="96" t="s">
        <v>501</v>
      </c>
      <c r="C255" s="95" t="s">
        <v>190</v>
      </c>
      <c r="D255" s="98">
        <v>4</v>
      </c>
      <c r="E255" s="98"/>
      <c r="F255" s="98">
        <v>4</v>
      </c>
      <c r="G255" s="100" t="s">
        <v>505</v>
      </c>
      <c r="H255" s="137" t="s">
        <v>70</v>
      </c>
      <c r="I255" s="95"/>
      <c r="J255" s="100"/>
      <c r="K255" s="100"/>
      <c r="L255" s="100"/>
      <c r="M255" s="116"/>
      <c r="N255" s="116"/>
      <c r="O255" s="100"/>
      <c r="P255" s="116"/>
      <c r="Q255" s="116"/>
      <c r="R255" s="116"/>
      <c r="S255" s="116"/>
      <c r="T255" s="116"/>
      <c r="U255" s="116"/>
      <c r="V255" s="116"/>
      <c r="W255" s="116"/>
      <c r="X255" s="116"/>
    </row>
    <row r="256" s="51" customFormat="1" ht="20.1" hidden="1" customHeight="1" spans="1:24">
      <c r="A256" s="95"/>
      <c r="B256" s="96" t="s">
        <v>501</v>
      </c>
      <c r="C256" s="95" t="s">
        <v>190</v>
      </c>
      <c r="D256" s="98">
        <v>8</v>
      </c>
      <c r="E256" s="98"/>
      <c r="F256" s="98">
        <v>8</v>
      </c>
      <c r="G256" s="100" t="s">
        <v>506</v>
      </c>
      <c r="H256" s="137" t="s">
        <v>73</v>
      </c>
      <c r="I256" s="95"/>
      <c r="J256" s="100"/>
      <c r="K256" s="100"/>
      <c r="L256" s="100"/>
      <c r="M256" s="116"/>
      <c r="N256" s="116"/>
      <c r="O256" s="100"/>
      <c r="P256" s="116"/>
      <c r="Q256" s="116"/>
      <c r="R256" s="116"/>
      <c r="S256" s="116"/>
      <c r="T256" s="116"/>
      <c r="U256" s="116"/>
      <c r="V256" s="116"/>
      <c r="W256" s="116"/>
      <c r="X256" s="116"/>
    </row>
    <row r="257" s="51" customFormat="1" ht="20.1" hidden="1" customHeight="1" spans="1:24">
      <c r="A257" s="95"/>
      <c r="B257" s="96" t="s">
        <v>501</v>
      </c>
      <c r="C257" s="95" t="s">
        <v>190</v>
      </c>
      <c r="D257" s="98">
        <v>8</v>
      </c>
      <c r="E257" s="98"/>
      <c r="F257" s="98">
        <v>8</v>
      </c>
      <c r="G257" s="100" t="s">
        <v>507</v>
      </c>
      <c r="H257" s="137" t="s">
        <v>82</v>
      </c>
      <c r="I257" s="95"/>
      <c r="J257" s="100"/>
      <c r="K257" s="100"/>
      <c r="L257" s="100"/>
      <c r="M257" s="116"/>
      <c r="N257" s="116"/>
      <c r="O257" s="100"/>
      <c r="P257" s="116"/>
      <c r="Q257" s="116"/>
      <c r="R257" s="116"/>
      <c r="S257" s="116"/>
      <c r="T257" s="116"/>
      <c r="U257" s="116"/>
      <c r="V257" s="116"/>
      <c r="W257" s="116"/>
      <c r="X257" s="116"/>
    </row>
    <row r="258" s="51" customFormat="1" ht="20.1" hidden="1" customHeight="1" spans="1:24">
      <c r="A258" s="95"/>
      <c r="B258" s="96" t="s">
        <v>501</v>
      </c>
      <c r="C258" s="95" t="s">
        <v>190</v>
      </c>
      <c r="D258" s="98">
        <v>4</v>
      </c>
      <c r="E258" s="98"/>
      <c r="F258" s="98">
        <v>4</v>
      </c>
      <c r="G258" s="100" t="s">
        <v>505</v>
      </c>
      <c r="H258" s="137" t="s">
        <v>297</v>
      </c>
      <c r="I258" s="95"/>
      <c r="J258" s="100"/>
      <c r="K258" s="100"/>
      <c r="L258" s="100"/>
      <c r="M258" s="116"/>
      <c r="N258" s="116"/>
      <c r="O258" s="100"/>
      <c r="P258" s="116"/>
      <c r="Q258" s="116"/>
      <c r="R258" s="116"/>
      <c r="S258" s="116"/>
      <c r="T258" s="116"/>
      <c r="U258" s="116"/>
      <c r="V258" s="116"/>
      <c r="W258" s="116"/>
      <c r="X258" s="116"/>
    </row>
    <row r="259" s="51" customFormat="1" ht="20.1" hidden="1" customHeight="1" spans="1:24">
      <c r="A259" s="95"/>
      <c r="B259" s="96" t="s">
        <v>501</v>
      </c>
      <c r="C259" s="95" t="s">
        <v>190</v>
      </c>
      <c r="D259" s="98">
        <v>2</v>
      </c>
      <c r="E259" s="98"/>
      <c r="F259" s="98">
        <v>2</v>
      </c>
      <c r="G259" s="100" t="s">
        <v>159</v>
      </c>
      <c r="H259" s="137" t="s">
        <v>111</v>
      </c>
      <c r="I259" s="95"/>
      <c r="J259" s="100"/>
      <c r="K259" s="100"/>
      <c r="L259" s="100"/>
      <c r="M259" s="116"/>
      <c r="N259" s="116"/>
      <c r="O259" s="100"/>
      <c r="P259" s="116"/>
      <c r="Q259" s="116"/>
      <c r="R259" s="116"/>
      <c r="S259" s="116"/>
      <c r="T259" s="116"/>
      <c r="U259" s="116"/>
      <c r="V259" s="116"/>
      <c r="W259" s="116"/>
      <c r="X259" s="116"/>
    </row>
    <row r="260" s="51" customFormat="1" ht="20.1" hidden="1" customHeight="1" spans="1:24">
      <c r="A260" s="95"/>
      <c r="B260" s="96" t="s">
        <v>501</v>
      </c>
      <c r="C260" s="95" t="s">
        <v>190</v>
      </c>
      <c r="D260" s="98">
        <v>4</v>
      </c>
      <c r="E260" s="98"/>
      <c r="F260" s="98">
        <v>4</v>
      </c>
      <c r="G260" s="100" t="s">
        <v>505</v>
      </c>
      <c r="H260" s="137" t="s">
        <v>117</v>
      </c>
      <c r="I260" s="95"/>
      <c r="J260" s="100"/>
      <c r="K260" s="100"/>
      <c r="L260" s="100"/>
      <c r="M260" s="116"/>
      <c r="N260" s="116"/>
      <c r="O260" s="100"/>
      <c r="P260" s="113"/>
      <c r="Q260" s="113"/>
      <c r="R260" s="116"/>
      <c r="S260" s="116"/>
      <c r="T260" s="116"/>
      <c r="U260" s="116"/>
      <c r="V260" s="116"/>
      <c r="W260" s="116"/>
      <c r="X260" s="116"/>
    </row>
    <row r="261" ht="19.05" customHeight="1" spans="1:24">
      <c r="A261" s="85">
        <v>146</v>
      </c>
      <c r="B261" s="86" t="s">
        <v>508</v>
      </c>
      <c r="C261" s="85" t="s">
        <v>55</v>
      </c>
      <c r="D261" s="87">
        <f>+SUM(D262:D271)</f>
        <v>86</v>
      </c>
      <c r="E261" s="87"/>
      <c r="F261" s="87">
        <f>+SUM(F262:F271)</f>
        <v>86</v>
      </c>
      <c r="G261" s="100" t="s">
        <v>509</v>
      </c>
      <c r="H261" s="94" t="s">
        <v>355</v>
      </c>
      <c r="I261" s="85"/>
      <c r="J261" s="94"/>
      <c r="K261" s="112" t="s">
        <v>176</v>
      </c>
      <c r="L261" s="94" t="s">
        <v>58</v>
      </c>
      <c r="M261" s="113"/>
      <c r="N261" s="113"/>
      <c r="O261" s="94"/>
      <c r="P261" s="116"/>
      <c r="Q261" s="116"/>
      <c r="R261" s="113"/>
      <c r="S261" s="113"/>
      <c r="T261" s="113"/>
      <c r="U261" s="113"/>
      <c r="V261" s="113"/>
      <c r="W261" s="113"/>
      <c r="X261" s="113"/>
    </row>
    <row r="262" s="51" customFormat="1" ht="20.1" hidden="1" customHeight="1" spans="1:24">
      <c r="A262" s="95"/>
      <c r="B262" s="96" t="s">
        <v>508</v>
      </c>
      <c r="C262" s="95" t="s">
        <v>55</v>
      </c>
      <c r="D262" s="98">
        <v>7</v>
      </c>
      <c r="E262" s="98"/>
      <c r="F262" s="98">
        <v>7</v>
      </c>
      <c r="G262" s="100" t="s">
        <v>159</v>
      </c>
      <c r="H262" s="137" t="s">
        <v>105</v>
      </c>
      <c r="I262" s="95"/>
      <c r="J262" s="100"/>
      <c r="K262" s="100"/>
      <c r="L262" s="100"/>
      <c r="M262" s="116"/>
      <c r="N262" s="116"/>
      <c r="O262" s="100"/>
      <c r="P262" s="116"/>
      <c r="Q262" s="116"/>
      <c r="R262" s="116"/>
      <c r="S262" s="116"/>
      <c r="T262" s="116"/>
      <c r="U262" s="116"/>
      <c r="V262" s="116"/>
      <c r="W262" s="116"/>
      <c r="X262" s="116"/>
    </row>
    <row r="263" s="51" customFormat="1" ht="20.1" hidden="1" customHeight="1" spans="1:24">
      <c r="A263" s="95"/>
      <c r="B263" s="96" t="s">
        <v>508</v>
      </c>
      <c r="C263" s="95" t="s">
        <v>55</v>
      </c>
      <c r="D263" s="98">
        <v>19</v>
      </c>
      <c r="E263" s="98"/>
      <c r="F263" s="98">
        <v>19</v>
      </c>
      <c r="G263" s="100" t="s">
        <v>510</v>
      </c>
      <c r="H263" s="137" t="s">
        <v>76</v>
      </c>
      <c r="I263" s="95"/>
      <c r="J263" s="100"/>
      <c r="K263" s="100"/>
      <c r="L263" s="100"/>
      <c r="M263" s="116"/>
      <c r="N263" s="116"/>
      <c r="O263" s="100"/>
      <c r="P263" s="116"/>
      <c r="Q263" s="116"/>
      <c r="R263" s="116"/>
      <c r="S263" s="116"/>
      <c r="T263" s="116"/>
      <c r="U263" s="116"/>
      <c r="V263" s="116"/>
      <c r="W263" s="116"/>
      <c r="X263" s="116"/>
    </row>
    <row r="264" s="51" customFormat="1" ht="20.1" hidden="1" customHeight="1" spans="1:24">
      <c r="A264" s="95"/>
      <c r="B264" s="96" t="s">
        <v>508</v>
      </c>
      <c r="C264" s="95" t="s">
        <v>55</v>
      </c>
      <c r="D264" s="98">
        <v>12</v>
      </c>
      <c r="E264" s="98"/>
      <c r="F264" s="98">
        <v>12</v>
      </c>
      <c r="G264" s="100" t="s">
        <v>511</v>
      </c>
      <c r="H264" s="137" t="s">
        <v>168</v>
      </c>
      <c r="I264" s="95"/>
      <c r="J264" s="100"/>
      <c r="K264" s="100"/>
      <c r="L264" s="100"/>
      <c r="M264" s="116"/>
      <c r="N264" s="116"/>
      <c r="O264" s="100"/>
      <c r="P264" s="116"/>
      <c r="Q264" s="116"/>
      <c r="R264" s="116"/>
      <c r="S264" s="116"/>
      <c r="T264" s="116"/>
      <c r="U264" s="116"/>
      <c r="V264" s="116"/>
      <c r="W264" s="116"/>
      <c r="X264" s="116"/>
    </row>
    <row r="265" s="51" customFormat="1" ht="20.1" hidden="1" customHeight="1" spans="1:24">
      <c r="A265" s="95"/>
      <c r="B265" s="96" t="s">
        <v>508</v>
      </c>
      <c r="C265" s="95" t="s">
        <v>55</v>
      </c>
      <c r="D265" s="98">
        <v>5</v>
      </c>
      <c r="E265" s="98"/>
      <c r="F265" s="98">
        <v>5</v>
      </c>
      <c r="G265" s="100" t="s">
        <v>512</v>
      </c>
      <c r="H265" s="137" t="s">
        <v>70</v>
      </c>
      <c r="I265" s="95"/>
      <c r="J265" s="100"/>
      <c r="K265" s="100"/>
      <c r="L265" s="100"/>
      <c r="M265" s="116"/>
      <c r="N265" s="116"/>
      <c r="O265" s="100"/>
      <c r="P265" s="116"/>
      <c r="Q265" s="116"/>
      <c r="R265" s="116"/>
      <c r="S265" s="116"/>
      <c r="T265" s="116"/>
      <c r="U265" s="116"/>
      <c r="V265" s="116"/>
      <c r="W265" s="116"/>
      <c r="X265" s="116"/>
    </row>
    <row r="266" s="51" customFormat="1" ht="20.1" hidden="1" customHeight="1" spans="1:24">
      <c r="A266" s="95"/>
      <c r="B266" s="96" t="s">
        <v>508</v>
      </c>
      <c r="C266" s="95" t="s">
        <v>55</v>
      </c>
      <c r="D266" s="98">
        <v>13</v>
      </c>
      <c r="E266" s="98"/>
      <c r="F266" s="98">
        <v>13</v>
      </c>
      <c r="G266" s="100" t="s">
        <v>513</v>
      </c>
      <c r="H266" s="137" t="s">
        <v>73</v>
      </c>
      <c r="I266" s="95"/>
      <c r="J266" s="100"/>
      <c r="K266" s="100"/>
      <c r="L266" s="100"/>
      <c r="M266" s="116"/>
      <c r="N266" s="116"/>
      <c r="O266" s="100"/>
      <c r="P266" s="116"/>
      <c r="Q266" s="116"/>
      <c r="R266" s="116"/>
      <c r="S266" s="116"/>
      <c r="T266" s="116"/>
      <c r="U266" s="116"/>
      <c r="V266" s="116"/>
      <c r="W266" s="116"/>
      <c r="X266" s="116"/>
    </row>
    <row r="267" s="51" customFormat="1" ht="19.05" customHeight="1" spans="1:24">
      <c r="A267" s="95"/>
      <c r="B267" s="96" t="s">
        <v>508</v>
      </c>
      <c r="C267" s="95" t="s">
        <v>55</v>
      </c>
      <c r="D267" s="98">
        <v>4</v>
      </c>
      <c r="E267" s="98"/>
      <c r="F267" s="98">
        <v>4</v>
      </c>
      <c r="G267" s="100" t="s">
        <v>514</v>
      </c>
      <c r="H267" s="137" t="s">
        <v>56</v>
      </c>
      <c r="I267" s="95"/>
      <c r="J267" s="100"/>
      <c r="K267" s="100"/>
      <c r="L267" s="100"/>
      <c r="M267" s="116"/>
      <c r="N267" s="116"/>
      <c r="O267" s="100"/>
      <c r="P267" s="116"/>
      <c r="Q267" s="116"/>
      <c r="R267" s="116"/>
      <c r="S267" s="116"/>
      <c r="T267" s="116"/>
      <c r="U267" s="116"/>
      <c r="V267" s="116"/>
      <c r="W267" s="116"/>
      <c r="X267" s="116"/>
    </row>
    <row r="268" s="51" customFormat="1" ht="20.1" hidden="1" customHeight="1" spans="1:24">
      <c r="A268" s="95"/>
      <c r="B268" s="96" t="s">
        <v>508</v>
      </c>
      <c r="C268" s="95" t="s">
        <v>55</v>
      </c>
      <c r="D268" s="98">
        <v>16</v>
      </c>
      <c r="E268" s="98"/>
      <c r="F268" s="98">
        <v>16</v>
      </c>
      <c r="G268" s="100" t="s">
        <v>515</v>
      </c>
      <c r="H268" s="137" t="s">
        <v>82</v>
      </c>
      <c r="I268" s="95"/>
      <c r="J268" s="100"/>
      <c r="K268" s="100"/>
      <c r="L268" s="100"/>
      <c r="M268" s="116"/>
      <c r="N268" s="116"/>
      <c r="O268" s="100"/>
      <c r="P268" s="116"/>
      <c r="Q268" s="116"/>
      <c r="R268" s="116"/>
      <c r="S268" s="116"/>
      <c r="T268" s="116"/>
      <c r="U268" s="116"/>
      <c r="V268" s="116"/>
      <c r="W268" s="116"/>
      <c r="X268" s="116"/>
    </row>
    <row r="269" s="51" customFormat="1" ht="20.1" hidden="1" customHeight="1" spans="1:24">
      <c r="A269" s="95"/>
      <c r="B269" s="96" t="s">
        <v>508</v>
      </c>
      <c r="C269" s="95" t="s">
        <v>55</v>
      </c>
      <c r="D269" s="98">
        <v>4</v>
      </c>
      <c r="E269" s="98"/>
      <c r="F269" s="98">
        <v>4</v>
      </c>
      <c r="G269" s="100" t="s">
        <v>516</v>
      </c>
      <c r="H269" s="137" t="s">
        <v>297</v>
      </c>
      <c r="I269" s="95"/>
      <c r="J269" s="100"/>
      <c r="K269" s="100"/>
      <c r="L269" s="100"/>
      <c r="M269" s="116"/>
      <c r="N269" s="116"/>
      <c r="O269" s="100"/>
      <c r="P269" s="116"/>
      <c r="Q269" s="116"/>
      <c r="R269" s="116"/>
      <c r="S269" s="116"/>
      <c r="T269" s="116"/>
      <c r="U269" s="116"/>
      <c r="V269" s="116"/>
      <c r="W269" s="116"/>
      <c r="X269" s="116"/>
    </row>
    <row r="270" s="51" customFormat="1" ht="20.1" hidden="1" customHeight="1" spans="1:24">
      <c r="A270" s="95"/>
      <c r="B270" s="96" t="s">
        <v>508</v>
      </c>
      <c r="C270" s="95" t="s">
        <v>55</v>
      </c>
      <c r="D270" s="98">
        <v>4</v>
      </c>
      <c r="E270" s="98"/>
      <c r="F270" s="98">
        <v>4</v>
      </c>
      <c r="G270" s="100" t="s">
        <v>503</v>
      </c>
      <c r="H270" s="137" t="s">
        <v>111</v>
      </c>
      <c r="I270" s="95"/>
      <c r="J270" s="100"/>
      <c r="K270" s="100"/>
      <c r="L270" s="100"/>
      <c r="M270" s="116"/>
      <c r="N270" s="116"/>
      <c r="O270" s="100"/>
      <c r="P270" s="116"/>
      <c r="Q270" s="116"/>
      <c r="R270" s="116"/>
      <c r="S270" s="116"/>
      <c r="T270" s="116"/>
      <c r="U270" s="116"/>
      <c r="V270" s="116"/>
      <c r="W270" s="116"/>
      <c r="X270" s="116"/>
    </row>
    <row r="271" s="51" customFormat="1" ht="20.1" hidden="1" customHeight="1" spans="1:24">
      <c r="A271" s="95"/>
      <c r="B271" s="96" t="s">
        <v>508</v>
      </c>
      <c r="C271" s="95" t="s">
        <v>55</v>
      </c>
      <c r="D271" s="98">
        <v>2</v>
      </c>
      <c r="E271" s="98"/>
      <c r="F271" s="98">
        <v>2</v>
      </c>
      <c r="G271" s="100" t="s">
        <v>159</v>
      </c>
      <c r="H271" s="137" t="s">
        <v>117</v>
      </c>
      <c r="I271" s="95"/>
      <c r="J271" s="100"/>
      <c r="K271" s="100"/>
      <c r="L271" s="100"/>
      <c r="M271" s="116"/>
      <c r="N271" s="116"/>
      <c r="O271" s="100"/>
      <c r="P271" s="113"/>
      <c r="Q271" s="113"/>
      <c r="R271" s="116"/>
      <c r="S271" s="116"/>
      <c r="T271" s="116"/>
      <c r="U271" s="116"/>
      <c r="V271" s="116"/>
      <c r="W271" s="116"/>
      <c r="X271" s="116"/>
    </row>
    <row r="272" ht="20.1" hidden="1" customHeight="1" spans="1:24">
      <c r="A272" s="89" t="s">
        <v>195</v>
      </c>
      <c r="B272" s="90" t="s">
        <v>517</v>
      </c>
      <c r="C272" s="85"/>
      <c r="D272" s="87"/>
      <c r="E272" s="87"/>
      <c r="F272" s="87"/>
      <c r="G272" s="94"/>
      <c r="H272" s="94"/>
      <c r="I272" s="85"/>
      <c r="J272" s="94"/>
      <c r="K272" s="94"/>
      <c r="L272" s="94"/>
      <c r="M272" s="113"/>
      <c r="N272" s="113"/>
      <c r="O272" s="94"/>
      <c r="P272" s="113"/>
      <c r="Q272" s="113"/>
      <c r="R272" s="113"/>
      <c r="S272" s="113"/>
      <c r="T272" s="113"/>
      <c r="U272" s="113"/>
      <c r="V272" s="113"/>
      <c r="W272" s="113"/>
      <c r="X272" s="113"/>
    </row>
    <row r="273" ht="20.1" hidden="1" customHeight="1" spans="1:24">
      <c r="A273" s="85">
        <v>147</v>
      </c>
      <c r="B273" s="86" t="s">
        <v>517</v>
      </c>
      <c r="C273" s="85" t="s">
        <v>338</v>
      </c>
      <c r="D273" s="87">
        <f>+SUM(D274:D276)</f>
        <v>27</v>
      </c>
      <c r="E273" s="87"/>
      <c r="F273" s="87">
        <f>+SUM(F274:F276)</f>
        <v>27</v>
      </c>
      <c r="G273" s="100" t="s">
        <v>518</v>
      </c>
      <c r="H273" s="94" t="s">
        <v>519</v>
      </c>
      <c r="I273" s="85"/>
      <c r="J273" s="94"/>
      <c r="K273" s="112" t="s">
        <v>176</v>
      </c>
      <c r="L273" s="94" t="s">
        <v>58</v>
      </c>
      <c r="M273" s="113"/>
      <c r="N273" s="113"/>
      <c r="O273" s="94"/>
      <c r="P273" s="116"/>
      <c r="Q273" s="116"/>
      <c r="R273" s="113"/>
      <c r="S273" s="113"/>
      <c r="T273" s="113"/>
      <c r="U273" s="113"/>
      <c r="V273" s="113"/>
      <c r="W273" s="113"/>
      <c r="X273" s="113"/>
    </row>
    <row r="274" s="51" customFormat="1" ht="20.1" hidden="1" customHeight="1" spans="1:24">
      <c r="A274" s="95"/>
      <c r="B274" s="96" t="s">
        <v>520</v>
      </c>
      <c r="C274" s="95" t="s">
        <v>338</v>
      </c>
      <c r="D274" s="98">
        <v>20</v>
      </c>
      <c r="E274" s="98"/>
      <c r="F274" s="98">
        <v>20</v>
      </c>
      <c r="G274" s="100" t="s">
        <v>521</v>
      </c>
      <c r="H274" s="137" t="s">
        <v>297</v>
      </c>
      <c r="I274" s="95"/>
      <c r="J274" s="100"/>
      <c r="K274" s="100"/>
      <c r="L274" s="100"/>
      <c r="M274" s="116"/>
      <c r="N274" s="116"/>
      <c r="O274" s="100"/>
      <c r="P274" s="116"/>
      <c r="Q274" s="116"/>
      <c r="R274" s="116"/>
      <c r="S274" s="116"/>
      <c r="T274" s="116"/>
      <c r="U274" s="116"/>
      <c r="V274" s="116"/>
      <c r="W274" s="116"/>
      <c r="X274" s="116"/>
    </row>
    <row r="275" s="51" customFormat="1" ht="20.1" hidden="1" customHeight="1" spans="1:24">
      <c r="A275" s="95"/>
      <c r="B275" s="96" t="s">
        <v>517</v>
      </c>
      <c r="C275" s="95" t="s">
        <v>338</v>
      </c>
      <c r="D275" s="98">
        <v>5</v>
      </c>
      <c r="E275" s="98"/>
      <c r="F275" s="98">
        <v>5</v>
      </c>
      <c r="G275" s="100" t="s">
        <v>159</v>
      </c>
      <c r="H275" s="137" t="s">
        <v>117</v>
      </c>
      <c r="I275" s="95"/>
      <c r="J275" s="100"/>
      <c r="K275" s="100"/>
      <c r="L275" s="100"/>
      <c r="M275" s="116"/>
      <c r="N275" s="116"/>
      <c r="O275" s="100"/>
      <c r="P275" s="116"/>
      <c r="Q275" s="116"/>
      <c r="R275" s="116"/>
      <c r="S275" s="116"/>
      <c r="T275" s="116"/>
      <c r="U275" s="116"/>
      <c r="V275" s="116"/>
      <c r="W275" s="116"/>
      <c r="X275" s="116"/>
    </row>
    <row r="276" s="51" customFormat="1" ht="20.1" hidden="1" customHeight="1" spans="1:24">
      <c r="A276" s="95"/>
      <c r="B276" s="96" t="s">
        <v>517</v>
      </c>
      <c r="C276" s="95" t="s">
        <v>338</v>
      </c>
      <c r="D276" s="98">
        <v>2</v>
      </c>
      <c r="E276" s="98"/>
      <c r="F276" s="98">
        <v>2</v>
      </c>
      <c r="G276" s="100" t="s">
        <v>522</v>
      </c>
      <c r="H276" s="137" t="s">
        <v>82</v>
      </c>
      <c r="I276" s="95"/>
      <c r="J276" s="100"/>
      <c r="K276" s="100"/>
      <c r="L276" s="100"/>
      <c r="M276" s="116"/>
      <c r="N276" s="116"/>
      <c r="O276" s="100"/>
      <c r="P276" s="116"/>
      <c r="Q276" s="116"/>
      <c r="R276" s="116"/>
      <c r="S276" s="116"/>
      <c r="T276" s="116"/>
      <c r="U276" s="116"/>
      <c r="V276" s="116"/>
      <c r="W276" s="116"/>
      <c r="X276" s="116"/>
    </row>
    <row r="277" s="51" customFormat="1" ht="19.05" customHeight="1" spans="1:24">
      <c r="A277" s="89" t="s">
        <v>195</v>
      </c>
      <c r="B277" s="90" t="s">
        <v>484</v>
      </c>
      <c r="C277" s="95"/>
      <c r="D277" s="98"/>
      <c r="E277" s="98"/>
      <c r="F277" s="98"/>
      <c r="G277" s="100"/>
      <c r="H277" s="137"/>
      <c r="I277" s="95"/>
      <c r="J277" s="100"/>
      <c r="K277" s="100"/>
      <c r="L277" s="100"/>
      <c r="M277" s="116"/>
      <c r="N277" s="116"/>
      <c r="O277" s="100"/>
      <c r="P277" s="113"/>
      <c r="Q277" s="113"/>
      <c r="R277" s="116"/>
      <c r="S277" s="116"/>
      <c r="T277" s="116"/>
      <c r="U277" s="116"/>
      <c r="V277" s="116"/>
      <c r="W277" s="116"/>
      <c r="X277" s="116"/>
    </row>
    <row r="278" ht="25.05" customHeight="1" spans="1:24">
      <c r="A278" s="85">
        <v>148</v>
      </c>
      <c r="B278" s="86" t="s">
        <v>484</v>
      </c>
      <c r="C278" s="85" t="s">
        <v>486</v>
      </c>
      <c r="D278" s="87">
        <f>+SUM(D279:D286)</f>
        <v>40</v>
      </c>
      <c r="E278" s="87"/>
      <c r="F278" s="87">
        <f>+SUM(F279:F286)</f>
        <v>40</v>
      </c>
      <c r="G278" s="100" t="s">
        <v>523</v>
      </c>
      <c r="H278" s="94" t="s">
        <v>355</v>
      </c>
      <c r="I278" s="85"/>
      <c r="J278" s="94"/>
      <c r="K278" s="112" t="s">
        <v>176</v>
      </c>
      <c r="L278" s="94" t="s">
        <v>58</v>
      </c>
      <c r="M278" s="113"/>
      <c r="N278" s="113"/>
      <c r="O278" s="94"/>
      <c r="P278" s="116"/>
      <c r="Q278" s="116"/>
      <c r="R278" s="113"/>
      <c r="S278" s="113"/>
      <c r="T278" s="113"/>
      <c r="U278" s="113"/>
      <c r="V278" s="113"/>
      <c r="W278" s="113"/>
      <c r="X278" s="113"/>
    </row>
    <row r="279" s="51" customFormat="1" ht="20.1" hidden="1" customHeight="1" spans="1:24">
      <c r="A279" s="95"/>
      <c r="B279" s="96" t="s">
        <v>484</v>
      </c>
      <c r="C279" s="95" t="s">
        <v>486</v>
      </c>
      <c r="D279" s="98">
        <v>5</v>
      </c>
      <c r="E279" s="98"/>
      <c r="F279" s="98">
        <v>5</v>
      </c>
      <c r="G279" s="100" t="s">
        <v>159</v>
      </c>
      <c r="H279" s="137" t="s">
        <v>117</v>
      </c>
      <c r="I279" s="95"/>
      <c r="J279" s="100"/>
      <c r="K279" s="100"/>
      <c r="L279" s="100"/>
      <c r="M279" s="116"/>
      <c r="N279" s="116"/>
      <c r="O279" s="100"/>
      <c r="P279" s="116"/>
      <c r="Q279" s="116"/>
      <c r="R279" s="116"/>
      <c r="S279" s="116"/>
      <c r="T279" s="116"/>
      <c r="U279" s="116"/>
      <c r="V279" s="116"/>
      <c r="W279" s="116"/>
      <c r="X279" s="116"/>
    </row>
    <row r="280" s="51" customFormat="1" ht="20.1" hidden="1" customHeight="1" spans="1:24">
      <c r="A280" s="95"/>
      <c r="B280" s="96" t="s">
        <v>484</v>
      </c>
      <c r="C280" s="95" t="s">
        <v>486</v>
      </c>
      <c r="D280" s="98">
        <v>4</v>
      </c>
      <c r="E280" s="98"/>
      <c r="F280" s="98">
        <v>4</v>
      </c>
      <c r="G280" s="100" t="s">
        <v>524</v>
      </c>
      <c r="H280" s="137" t="s">
        <v>73</v>
      </c>
      <c r="I280" s="95"/>
      <c r="J280" s="100"/>
      <c r="K280" s="100"/>
      <c r="L280" s="100"/>
      <c r="M280" s="116"/>
      <c r="N280" s="116"/>
      <c r="O280" s="100"/>
      <c r="P280" s="116"/>
      <c r="Q280" s="116"/>
      <c r="R280" s="116"/>
      <c r="S280" s="116"/>
      <c r="T280" s="116"/>
      <c r="U280" s="116"/>
      <c r="V280" s="116"/>
      <c r="W280" s="116"/>
      <c r="X280" s="116"/>
    </row>
    <row r="281" s="51" customFormat="1" ht="20.1" hidden="1" customHeight="1" spans="1:24">
      <c r="A281" s="95"/>
      <c r="B281" s="96" t="s">
        <v>484</v>
      </c>
      <c r="C281" s="95" t="s">
        <v>486</v>
      </c>
      <c r="D281" s="98">
        <v>3</v>
      </c>
      <c r="E281" s="98"/>
      <c r="F281" s="98">
        <v>3</v>
      </c>
      <c r="G281" s="100" t="s">
        <v>525</v>
      </c>
      <c r="H281" s="137" t="s">
        <v>70</v>
      </c>
      <c r="I281" s="95"/>
      <c r="J281" s="100"/>
      <c r="K281" s="100"/>
      <c r="L281" s="100"/>
      <c r="M281" s="116"/>
      <c r="N281" s="116"/>
      <c r="O281" s="100"/>
      <c r="P281" s="116"/>
      <c r="Q281" s="116"/>
      <c r="R281" s="116"/>
      <c r="S281" s="116"/>
      <c r="T281" s="116"/>
      <c r="U281" s="116"/>
      <c r="V281" s="116"/>
      <c r="W281" s="116"/>
      <c r="X281" s="116"/>
    </row>
    <row r="282" s="51" customFormat="1" ht="20.1" hidden="1" customHeight="1" spans="1:24">
      <c r="A282" s="95"/>
      <c r="B282" s="96" t="s">
        <v>484</v>
      </c>
      <c r="C282" s="95" t="s">
        <v>486</v>
      </c>
      <c r="D282" s="98">
        <v>3</v>
      </c>
      <c r="E282" s="98"/>
      <c r="F282" s="98">
        <v>3</v>
      </c>
      <c r="G282" s="100" t="s">
        <v>525</v>
      </c>
      <c r="H282" s="137" t="s">
        <v>168</v>
      </c>
      <c r="I282" s="95"/>
      <c r="J282" s="100"/>
      <c r="K282" s="100"/>
      <c r="L282" s="100"/>
      <c r="M282" s="116"/>
      <c r="N282" s="116"/>
      <c r="O282" s="100"/>
      <c r="P282" s="116"/>
      <c r="Q282" s="116"/>
      <c r="R282" s="116"/>
      <c r="S282" s="116"/>
      <c r="T282" s="116"/>
      <c r="U282" s="116"/>
      <c r="V282" s="116"/>
      <c r="W282" s="116"/>
      <c r="X282" s="116"/>
    </row>
    <row r="283" s="51" customFormat="1" ht="20.1" hidden="1" customHeight="1" spans="1:24">
      <c r="A283" s="95"/>
      <c r="B283" s="96" t="s">
        <v>484</v>
      </c>
      <c r="C283" s="95" t="s">
        <v>486</v>
      </c>
      <c r="D283" s="98">
        <v>5</v>
      </c>
      <c r="E283" s="98"/>
      <c r="F283" s="98">
        <v>5</v>
      </c>
      <c r="G283" s="100" t="s">
        <v>159</v>
      </c>
      <c r="H283" s="137" t="s">
        <v>111</v>
      </c>
      <c r="I283" s="95"/>
      <c r="J283" s="100"/>
      <c r="K283" s="100"/>
      <c r="L283" s="100"/>
      <c r="M283" s="116"/>
      <c r="N283" s="116"/>
      <c r="O283" s="100"/>
      <c r="P283" s="116"/>
      <c r="Q283" s="116"/>
      <c r="R283" s="116"/>
      <c r="S283" s="116"/>
      <c r="T283" s="116"/>
      <c r="U283" s="116"/>
      <c r="V283" s="116"/>
      <c r="W283" s="116"/>
      <c r="X283" s="116"/>
    </row>
    <row r="284" s="51" customFormat="1" ht="28.95" hidden="1" customHeight="1" spans="1:24">
      <c r="A284" s="95"/>
      <c r="B284" s="96" t="s">
        <v>484</v>
      </c>
      <c r="C284" s="95" t="s">
        <v>486</v>
      </c>
      <c r="D284" s="98">
        <v>4</v>
      </c>
      <c r="E284" s="98"/>
      <c r="F284" s="98">
        <v>4</v>
      </c>
      <c r="G284" s="100" t="s">
        <v>526</v>
      </c>
      <c r="H284" s="137" t="s">
        <v>105</v>
      </c>
      <c r="I284" s="95"/>
      <c r="J284" s="100"/>
      <c r="K284" s="100"/>
      <c r="L284" s="100"/>
      <c r="M284" s="116"/>
      <c r="N284" s="116"/>
      <c r="O284" s="100"/>
      <c r="P284" s="116"/>
      <c r="Q284" s="116"/>
      <c r="R284" s="116"/>
      <c r="S284" s="116"/>
      <c r="T284" s="116"/>
      <c r="U284" s="116"/>
      <c r="V284" s="116"/>
      <c r="W284" s="116"/>
      <c r="X284" s="116"/>
    </row>
    <row r="285" s="51" customFormat="1" ht="20.1" hidden="1" customHeight="1" spans="1:24">
      <c r="A285" s="95"/>
      <c r="B285" s="96" t="s">
        <v>484</v>
      </c>
      <c r="C285" s="95" t="s">
        <v>486</v>
      </c>
      <c r="D285" s="98">
        <v>10</v>
      </c>
      <c r="E285" s="98"/>
      <c r="F285" s="98">
        <v>10</v>
      </c>
      <c r="G285" s="100" t="s">
        <v>527</v>
      </c>
      <c r="H285" s="137" t="s">
        <v>82</v>
      </c>
      <c r="I285" s="95"/>
      <c r="J285" s="100"/>
      <c r="K285" s="100"/>
      <c r="L285" s="100"/>
      <c r="M285" s="116"/>
      <c r="N285" s="116"/>
      <c r="O285" s="100"/>
      <c r="P285" s="116"/>
      <c r="Q285" s="116"/>
      <c r="R285" s="116"/>
      <c r="S285" s="116"/>
      <c r="T285" s="116"/>
      <c r="U285" s="116"/>
      <c r="V285" s="116"/>
      <c r="W285" s="116"/>
      <c r="X285" s="116"/>
    </row>
    <row r="286" s="51" customFormat="1" ht="20.1" hidden="1" customHeight="1" spans="1:24">
      <c r="A286" s="95"/>
      <c r="B286" s="96" t="s">
        <v>484</v>
      </c>
      <c r="C286" s="95" t="s">
        <v>486</v>
      </c>
      <c r="D286" s="98">
        <v>6</v>
      </c>
      <c r="E286" s="98"/>
      <c r="F286" s="98">
        <v>6</v>
      </c>
      <c r="G286" s="100" t="s">
        <v>528</v>
      </c>
      <c r="H286" s="137" t="s">
        <v>297</v>
      </c>
      <c r="I286" s="95"/>
      <c r="J286" s="100"/>
      <c r="K286" s="100"/>
      <c r="L286" s="100"/>
      <c r="M286" s="116"/>
      <c r="N286" s="116"/>
      <c r="O286" s="100"/>
      <c r="P286" s="113"/>
      <c r="Q286" s="113"/>
      <c r="R286" s="116"/>
      <c r="S286" s="116"/>
      <c r="T286" s="116"/>
      <c r="U286" s="116"/>
      <c r="V286" s="116"/>
      <c r="W286" s="116"/>
      <c r="X286" s="116"/>
    </row>
    <row r="287" ht="19.05" customHeight="1" spans="1:24">
      <c r="A287" s="89" t="s">
        <v>529</v>
      </c>
      <c r="B287" s="90" t="s">
        <v>530</v>
      </c>
      <c r="C287" s="85"/>
      <c r="D287" s="101"/>
      <c r="E287" s="101"/>
      <c r="F287" s="101"/>
      <c r="G287" s="91"/>
      <c r="H287" s="92"/>
      <c r="I287" s="92"/>
      <c r="J287" s="91"/>
      <c r="K287" s="92"/>
      <c r="L287" s="91"/>
      <c r="M287" s="113"/>
      <c r="N287" s="113"/>
      <c r="O287" s="94"/>
      <c r="P287" s="113"/>
      <c r="Q287" s="113"/>
      <c r="R287" s="113"/>
      <c r="S287" s="113"/>
      <c r="T287" s="113"/>
      <c r="U287" s="113"/>
      <c r="V287" s="113"/>
      <c r="W287" s="113"/>
      <c r="X287" s="113"/>
    </row>
    <row r="288" ht="30" hidden="1" customHeight="1" spans="1:24">
      <c r="A288" s="85">
        <v>149</v>
      </c>
      <c r="B288" s="103" t="s">
        <v>531</v>
      </c>
      <c r="C288" s="85" t="s">
        <v>131</v>
      </c>
      <c r="D288" s="87">
        <f t="shared" ref="D288:D295" si="7">E288+F288</f>
        <v>2.1</v>
      </c>
      <c r="E288" s="87"/>
      <c r="F288" s="87">
        <v>2.1</v>
      </c>
      <c r="G288" s="94" t="s">
        <v>532</v>
      </c>
      <c r="H288" s="94" t="s">
        <v>73</v>
      </c>
      <c r="I288" s="94"/>
      <c r="J288" s="94"/>
      <c r="K288" s="112" t="s">
        <v>83</v>
      </c>
      <c r="L288" s="94" t="s">
        <v>112</v>
      </c>
      <c r="M288" s="113"/>
      <c r="N288" s="113"/>
      <c r="O288" s="94"/>
      <c r="P288" s="113"/>
      <c r="Q288" s="113"/>
      <c r="R288" s="113"/>
      <c r="S288" s="113"/>
      <c r="T288" s="113"/>
      <c r="U288" s="113"/>
      <c r="V288" s="113"/>
      <c r="W288" s="113"/>
      <c r="X288" s="113"/>
    </row>
    <row r="289" ht="30" hidden="1" customHeight="1" spans="1:24">
      <c r="A289" s="85">
        <v>150</v>
      </c>
      <c r="B289" s="103" t="s">
        <v>533</v>
      </c>
      <c r="C289" s="85" t="s">
        <v>131</v>
      </c>
      <c r="D289" s="124">
        <f t="shared" si="7"/>
        <v>0.03</v>
      </c>
      <c r="E289" s="124"/>
      <c r="F289" s="124">
        <v>0.03</v>
      </c>
      <c r="G289" s="94" t="s">
        <v>190</v>
      </c>
      <c r="H289" s="94" t="s">
        <v>105</v>
      </c>
      <c r="I289" s="94"/>
      <c r="J289" s="94"/>
      <c r="K289" s="112" t="s">
        <v>83</v>
      </c>
      <c r="L289" s="94" t="s">
        <v>112</v>
      </c>
      <c r="M289" s="113"/>
      <c r="N289" s="113"/>
      <c r="O289" s="94"/>
      <c r="P289" s="113"/>
      <c r="Q289" s="113"/>
      <c r="R289" s="113"/>
      <c r="S289" s="113"/>
      <c r="T289" s="113"/>
      <c r="U289" s="113"/>
      <c r="V289" s="113"/>
      <c r="W289" s="113"/>
      <c r="X289" s="113"/>
    </row>
    <row r="290" ht="30" hidden="1" customHeight="1" spans="1:24">
      <c r="A290" s="85">
        <v>151</v>
      </c>
      <c r="B290" s="103" t="s">
        <v>533</v>
      </c>
      <c r="C290" s="85" t="s">
        <v>131</v>
      </c>
      <c r="D290" s="124">
        <f t="shared" si="7"/>
        <v>0.02</v>
      </c>
      <c r="E290" s="124"/>
      <c r="F290" s="124">
        <v>0.02</v>
      </c>
      <c r="G290" s="94" t="s">
        <v>190</v>
      </c>
      <c r="H290" s="94" t="s">
        <v>105</v>
      </c>
      <c r="I290" s="94"/>
      <c r="J290" s="94"/>
      <c r="K290" s="112" t="s">
        <v>83</v>
      </c>
      <c r="L290" s="94" t="s">
        <v>112</v>
      </c>
      <c r="M290" s="113"/>
      <c r="N290" s="113"/>
      <c r="O290" s="94"/>
      <c r="P290" s="113"/>
      <c r="Q290" s="113"/>
      <c r="R290" s="113"/>
      <c r="S290" s="113"/>
      <c r="T290" s="113"/>
      <c r="U290" s="113"/>
      <c r="V290" s="113"/>
      <c r="W290" s="113"/>
      <c r="X290" s="113"/>
    </row>
    <row r="291" ht="19.05" customHeight="1" spans="1:24">
      <c r="A291" s="85">
        <v>152</v>
      </c>
      <c r="B291" s="103" t="s">
        <v>534</v>
      </c>
      <c r="C291" s="85" t="s">
        <v>131</v>
      </c>
      <c r="D291" s="124">
        <f t="shared" si="7"/>
        <v>0.01</v>
      </c>
      <c r="E291" s="124"/>
      <c r="F291" s="124">
        <v>0.01</v>
      </c>
      <c r="G291" s="94" t="s">
        <v>190</v>
      </c>
      <c r="H291" s="88" t="s">
        <v>56</v>
      </c>
      <c r="I291" s="94"/>
      <c r="J291" s="94"/>
      <c r="K291" s="112" t="s">
        <v>83</v>
      </c>
      <c r="L291" s="94" t="s">
        <v>112</v>
      </c>
      <c r="M291" s="113"/>
      <c r="N291" s="113"/>
      <c r="O291" s="94"/>
      <c r="P291" s="113"/>
      <c r="Q291" s="113"/>
      <c r="R291" s="113"/>
      <c r="S291" s="113"/>
      <c r="T291" s="113"/>
      <c r="U291" s="113"/>
      <c r="V291" s="113"/>
      <c r="W291" s="113"/>
      <c r="X291" s="113"/>
    </row>
    <row r="292" ht="30" hidden="1" customHeight="1" spans="1:24">
      <c r="A292" s="85">
        <v>153</v>
      </c>
      <c r="B292" s="103" t="s">
        <v>535</v>
      </c>
      <c r="C292" s="85" t="s">
        <v>89</v>
      </c>
      <c r="D292" s="124">
        <f t="shared" si="7"/>
        <v>0.52</v>
      </c>
      <c r="E292" s="124"/>
      <c r="F292" s="124">
        <v>0.52</v>
      </c>
      <c r="G292" s="94" t="s">
        <v>190</v>
      </c>
      <c r="H292" s="94" t="s">
        <v>79</v>
      </c>
      <c r="I292" s="94"/>
      <c r="J292" s="94"/>
      <c r="K292" s="112" t="s">
        <v>83</v>
      </c>
      <c r="L292" s="94" t="s">
        <v>112</v>
      </c>
      <c r="M292" s="113"/>
      <c r="N292" s="113"/>
      <c r="O292" s="94"/>
      <c r="P292" s="113"/>
      <c r="Q292" s="113"/>
      <c r="R292" s="113"/>
      <c r="S292" s="113"/>
      <c r="T292" s="113"/>
      <c r="U292" s="113"/>
      <c r="V292" s="113"/>
      <c r="W292" s="113"/>
      <c r="X292" s="113"/>
    </row>
    <row r="293" ht="30" hidden="1" customHeight="1" spans="1:24">
      <c r="A293" s="85">
        <v>154</v>
      </c>
      <c r="B293" s="103" t="s">
        <v>536</v>
      </c>
      <c r="C293" s="85" t="s">
        <v>89</v>
      </c>
      <c r="D293" s="124">
        <f t="shared" si="7"/>
        <v>0.04</v>
      </c>
      <c r="E293" s="124"/>
      <c r="F293" s="124">
        <v>0.04</v>
      </c>
      <c r="G293" s="94" t="s">
        <v>270</v>
      </c>
      <c r="H293" s="88" t="s">
        <v>111</v>
      </c>
      <c r="I293" s="94"/>
      <c r="J293" s="94"/>
      <c r="K293" s="112" t="s">
        <v>83</v>
      </c>
      <c r="L293" s="94" t="s">
        <v>112</v>
      </c>
      <c r="M293" s="113"/>
      <c r="N293" s="113"/>
      <c r="O293" s="94"/>
      <c r="P293" s="113"/>
      <c r="Q293" s="113"/>
      <c r="R293" s="113"/>
      <c r="S293" s="113"/>
      <c r="T293" s="113"/>
      <c r="U293" s="113"/>
      <c r="V293" s="113"/>
      <c r="W293" s="113"/>
      <c r="X293" s="113"/>
    </row>
    <row r="294" ht="19.05" customHeight="1" spans="1:24">
      <c r="A294" s="85">
        <v>155</v>
      </c>
      <c r="B294" s="86" t="s">
        <v>537</v>
      </c>
      <c r="C294" s="85" t="s">
        <v>131</v>
      </c>
      <c r="D294" s="87">
        <f t="shared" si="7"/>
        <v>0.09</v>
      </c>
      <c r="E294" s="87"/>
      <c r="F294" s="87">
        <v>0.09</v>
      </c>
      <c r="G294" s="88" t="s">
        <v>538</v>
      </c>
      <c r="H294" s="88" t="s">
        <v>56</v>
      </c>
      <c r="I294" s="85" t="s">
        <v>539</v>
      </c>
      <c r="J294" s="94" t="s">
        <v>540</v>
      </c>
      <c r="K294" s="112" t="s">
        <v>83</v>
      </c>
      <c r="L294" s="94" t="s">
        <v>112</v>
      </c>
      <c r="M294" s="113"/>
      <c r="N294" s="113"/>
      <c r="O294" s="94"/>
      <c r="P294" s="113"/>
      <c r="Q294" s="113"/>
      <c r="R294" s="113"/>
      <c r="S294" s="113"/>
      <c r="T294" s="113"/>
      <c r="U294" s="113"/>
      <c r="V294" s="113"/>
      <c r="W294" s="113"/>
      <c r="X294" s="113"/>
    </row>
    <row r="295" ht="19.05" customHeight="1" spans="1:24">
      <c r="A295" s="85">
        <v>156</v>
      </c>
      <c r="B295" s="103" t="s">
        <v>541</v>
      </c>
      <c r="C295" s="85" t="s">
        <v>131</v>
      </c>
      <c r="D295" s="87">
        <f t="shared" si="7"/>
        <v>0.2</v>
      </c>
      <c r="E295" s="124"/>
      <c r="F295" s="87">
        <v>0.2</v>
      </c>
      <c r="G295" s="94" t="s">
        <v>159</v>
      </c>
      <c r="H295" s="88" t="s">
        <v>56</v>
      </c>
      <c r="I295" s="94"/>
      <c r="J295" s="114"/>
      <c r="K295" s="112" t="s">
        <v>83</v>
      </c>
      <c r="L295" s="94" t="s">
        <v>112</v>
      </c>
      <c r="M295" s="113"/>
      <c r="N295" s="113"/>
      <c r="O295" s="94"/>
      <c r="P295" s="113"/>
      <c r="Q295" s="113"/>
      <c r="R295" s="113"/>
      <c r="S295" s="113"/>
      <c r="T295" s="113"/>
      <c r="U295" s="113"/>
      <c r="V295" s="113"/>
      <c r="W295" s="113"/>
      <c r="X295" s="113"/>
    </row>
    <row r="296" ht="30" hidden="1" customHeight="1" spans="1:24">
      <c r="A296" s="85">
        <v>157</v>
      </c>
      <c r="B296" s="103" t="s">
        <v>542</v>
      </c>
      <c r="C296" s="85" t="s">
        <v>131</v>
      </c>
      <c r="D296" s="87">
        <v>0.58</v>
      </c>
      <c r="E296" s="124"/>
      <c r="F296" s="87">
        <v>0.58</v>
      </c>
      <c r="G296" s="94" t="s">
        <v>159</v>
      </c>
      <c r="H296" s="88" t="s">
        <v>70</v>
      </c>
      <c r="I296" s="94">
        <v>28</v>
      </c>
      <c r="J296" s="94" t="s">
        <v>543</v>
      </c>
      <c r="K296" s="112" t="s">
        <v>211</v>
      </c>
      <c r="L296" s="94" t="s">
        <v>66</v>
      </c>
      <c r="M296" s="113"/>
      <c r="N296" s="113"/>
      <c r="O296" s="94"/>
      <c r="P296" s="113"/>
      <c r="Q296" s="113"/>
      <c r="R296" s="113"/>
      <c r="S296" s="113"/>
      <c r="T296" s="113"/>
      <c r="U296" s="113"/>
      <c r="V296" s="113"/>
      <c r="W296" s="113"/>
      <c r="X296" s="113"/>
    </row>
    <row r="297" ht="19.05" customHeight="1" spans="1:24">
      <c r="A297" s="85">
        <v>158</v>
      </c>
      <c r="B297" s="103" t="s">
        <v>544</v>
      </c>
      <c r="C297" s="85" t="s">
        <v>131</v>
      </c>
      <c r="D297" s="139">
        <v>0.0036</v>
      </c>
      <c r="E297" s="124"/>
      <c r="F297" s="139">
        <v>0.0036</v>
      </c>
      <c r="G297" s="94" t="s">
        <v>261</v>
      </c>
      <c r="H297" s="88" t="s">
        <v>56</v>
      </c>
      <c r="I297" s="94"/>
      <c r="J297" s="94"/>
      <c r="K297" s="112" t="s">
        <v>545</v>
      </c>
      <c r="L297" s="94" t="s">
        <v>66</v>
      </c>
      <c r="M297" s="113"/>
      <c r="N297" s="113"/>
      <c r="O297" s="94"/>
      <c r="P297" s="113"/>
      <c r="Q297" s="113"/>
      <c r="R297" s="113"/>
      <c r="S297" s="113"/>
      <c r="T297" s="113"/>
      <c r="U297" s="113"/>
      <c r="V297" s="113"/>
      <c r="W297" s="113"/>
      <c r="X297" s="113"/>
    </row>
    <row r="298" ht="19.05" customHeight="1" spans="1:24">
      <c r="A298" s="85">
        <v>159</v>
      </c>
      <c r="B298" s="103" t="s">
        <v>546</v>
      </c>
      <c r="C298" s="85" t="s">
        <v>131</v>
      </c>
      <c r="D298" s="87">
        <v>0.01</v>
      </c>
      <c r="E298" s="124"/>
      <c r="F298" s="87">
        <v>0.01</v>
      </c>
      <c r="G298" s="94" t="s">
        <v>270</v>
      </c>
      <c r="H298" s="88" t="s">
        <v>56</v>
      </c>
      <c r="I298" s="94">
        <v>26</v>
      </c>
      <c r="J298" s="94">
        <v>176</v>
      </c>
      <c r="K298" s="112" t="s">
        <v>211</v>
      </c>
      <c r="L298" s="94" t="s">
        <v>66</v>
      </c>
      <c r="M298" s="113"/>
      <c r="N298" s="113"/>
      <c r="O298" s="94"/>
      <c r="P298" s="113"/>
      <c r="Q298" s="113"/>
      <c r="R298" s="113"/>
      <c r="S298" s="113"/>
      <c r="T298" s="113"/>
      <c r="U298" s="113"/>
      <c r="V298" s="113"/>
      <c r="W298" s="113"/>
      <c r="X298" s="113"/>
    </row>
    <row r="299" ht="18.9" hidden="1" customHeight="1" spans="1:24">
      <c r="A299" s="85">
        <v>160</v>
      </c>
      <c r="B299" s="103" t="s">
        <v>547</v>
      </c>
      <c r="C299" s="85" t="s">
        <v>89</v>
      </c>
      <c r="D299" s="87">
        <v>0.02</v>
      </c>
      <c r="E299" s="124"/>
      <c r="F299" s="87">
        <v>0.02</v>
      </c>
      <c r="G299" s="94" t="s">
        <v>55</v>
      </c>
      <c r="H299" s="88" t="s">
        <v>297</v>
      </c>
      <c r="I299" s="94">
        <v>33</v>
      </c>
      <c r="J299" s="94" t="s">
        <v>548</v>
      </c>
      <c r="K299" s="112" t="s">
        <v>211</v>
      </c>
      <c r="L299" s="94" t="s">
        <v>66</v>
      </c>
      <c r="M299" s="113"/>
      <c r="N299" s="113"/>
      <c r="O299" s="94"/>
      <c r="P299" s="113"/>
      <c r="Q299" s="113"/>
      <c r="R299" s="113"/>
      <c r="S299" s="113"/>
      <c r="T299" s="113"/>
      <c r="U299" s="113"/>
      <c r="V299" s="113"/>
      <c r="W299" s="113"/>
      <c r="X299" s="113"/>
    </row>
    <row r="300" ht="19.05" customHeight="1" spans="1:24">
      <c r="A300" s="140">
        <v>161</v>
      </c>
      <c r="B300" s="141" t="s">
        <v>549</v>
      </c>
      <c r="C300" s="140" t="s">
        <v>131</v>
      </c>
      <c r="D300" s="87">
        <v>0.019</v>
      </c>
      <c r="E300" s="87"/>
      <c r="F300" s="142">
        <v>0.019</v>
      </c>
      <c r="G300" s="162" t="s">
        <v>550</v>
      </c>
      <c r="H300" s="162" t="s">
        <v>56</v>
      </c>
      <c r="I300" s="143"/>
      <c r="J300" s="143"/>
      <c r="K300" s="112" t="s">
        <v>176</v>
      </c>
      <c r="L300" s="94" t="s">
        <v>58</v>
      </c>
      <c r="M300" s="113"/>
      <c r="N300" s="113"/>
      <c r="O300" s="94"/>
      <c r="P300" s="113"/>
      <c r="Q300" s="146"/>
      <c r="R300" s="146"/>
      <c r="S300" s="146"/>
      <c r="T300" s="146"/>
      <c r="U300" s="146"/>
      <c r="V300" s="146"/>
      <c r="W300" s="146"/>
      <c r="X300" s="146"/>
    </row>
    <row r="301" ht="30" hidden="1" customHeight="1" spans="1:24">
      <c r="A301" s="157">
        <v>162</v>
      </c>
      <c r="B301" s="158" t="s">
        <v>551</v>
      </c>
      <c r="C301" s="157" t="s">
        <v>131</v>
      </c>
      <c r="D301" s="87">
        <v>0.58496</v>
      </c>
      <c r="E301" s="87"/>
      <c r="F301" s="159">
        <v>0.58496</v>
      </c>
      <c r="G301" s="163" t="s">
        <v>203</v>
      </c>
      <c r="H301" s="163" t="s">
        <v>70</v>
      </c>
      <c r="I301" s="160">
        <v>28</v>
      </c>
      <c r="J301" s="160" t="s">
        <v>552</v>
      </c>
      <c r="K301" s="112" t="s">
        <v>176</v>
      </c>
      <c r="L301" s="94"/>
      <c r="M301" s="113"/>
      <c r="N301" s="113"/>
      <c r="O301" s="94"/>
      <c r="P301" s="113"/>
      <c r="Q301" s="161"/>
      <c r="R301" s="161"/>
      <c r="S301" s="161"/>
      <c r="T301" s="161"/>
      <c r="U301" s="161"/>
      <c r="V301" s="161"/>
      <c r="W301" s="161"/>
      <c r="X301" s="161"/>
    </row>
    <row r="302" ht="18.45" hidden="1" customHeight="1" spans="1:24">
      <c r="A302" s="85">
        <v>163</v>
      </c>
      <c r="B302" s="86" t="s">
        <v>553</v>
      </c>
      <c r="C302" s="85" t="s">
        <v>131</v>
      </c>
      <c r="D302" s="87">
        <v>0.04</v>
      </c>
      <c r="E302" s="87"/>
      <c r="F302" s="87">
        <v>0.04</v>
      </c>
      <c r="G302" s="104" t="s">
        <v>87</v>
      </c>
      <c r="H302" s="104" t="s">
        <v>73</v>
      </c>
      <c r="I302" s="94">
        <v>19</v>
      </c>
      <c r="J302" s="94" t="s">
        <v>554</v>
      </c>
      <c r="K302" s="112" t="s">
        <v>176</v>
      </c>
      <c r="L302" s="94"/>
      <c r="M302" s="113"/>
      <c r="N302" s="113"/>
      <c r="O302" s="94"/>
      <c r="P302" s="113"/>
      <c r="Q302" s="113"/>
      <c r="R302" s="113"/>
      <c r="S302" s="113"/>
      <c r="T302" s="113"/>
      <c r="U302" s="113"/>
      <c r="V302" s="113"/>
      <c r="W302" s="113"/>
      <c r="X302" s="113"/>
    </row>
    <row r="303" ht="18.45" hidden="1" customHeight="1" spans="1:24">
      <c r="A303" s="85">
        <v>164</v>
      </c>
      <c r="B303" s="86" t="s">
        <v>555</v>
      </c>
      <c r="C303" s="85" t="s">
        <v>89</v>
      </c>
      <c r="D303" s="87">
        <v>0.1</v>
      </c>
      <c r="E303" s="87"/>
      <c r="F303" s="87">
        <v>0.1</v>
      </c>
      <c r="G303" s="104" t="s">
        <v>265</v>
      </c>
      <c r="H303" s="104" t="s">
        <v>297</v>
      </c>
      <c r="I303" s="94">
        <v>37</v>
      </c>
      <c r="J303" s="94">
        <v>15</v>
      </c>
      <c r="K303" s="112" t="s">
        <v>176</v>
      </c>
      <c r="L303" s="94"/>
      <c r="M303" s="113"/>
      <c r="N303" s="113"/>
      <c r="O303" s="94"/>
      <c r="P303" s="113"/>
      <c r="Q303" s="113"/>
      <c r="R303" s="113"/>
      <c r="S303" s="113"/>
      <c r="T303" s="113"/>
      <c r="U303" s="113"/>
      <c r="V303" s="113"/>
      <c r="W303" s="113"/>
      <c r="X303" s="113"/>
    </row>
    <row r="304" ht="18.45" hidden="1" customHeight="1" spans="1:24">
      <c r="A304" s="85">
        <v>165</v>
      </c>
      <c r="B304" s="86" t="s">
        <v>556</v>
      </c>
      <c r="C304" s="85" t="s">
        <v>89</v>
      </c>
      <c r="D304" s="87">
        <v>0.012</v>
      </c>
      <c r="E304" s="87"/>
      <c r="F304" s="87">
        <v>0.012</v>
      </c>
      <c r="G304" s="104" t="s">
        <v>203</v>
      </c>
      <c r="H304" s="104" t="s">
        <v>111</v>
      </c>
      <c r="I304" s="94">
        <v>23</v>
      </c>
      <c r="J304" s="94">
        <v>78</v>
      </c>
      <c r="K304" s="112" t="s">
        <v>176</v>
      </c>
      <c r="L304" s="94"/>
      <c r="M304" s="113"/>
      <c r="N304" s="113"/>
      <c r="O304" s="94"/>
      <c r="P304" s="113"/>
      <c r="Q304" s="113"/>
      <c r="R304" s="113"/>
      <c r="S304" s="113"/>
      <c r="T304" s="113"/>
      <c r="U304" s="113"/>
      <c r="V304" s="113"/>
      <c r="W304" s="113"/>
      <c r="X304" s="113"/>
    </row>
    <row r="305" ht="18.45" hidden="1" customHeight="1" spans="1:24">
      <c r="A305" s="89" t="s">
        <v>557</v>
      </c>
      <c r="B305" s="90" t="s">
        <v>558</v>
      </c>
      <c r="C305" s="85"/>
      <c r="D305" s="87"/>
      <c r="E305" s="87"/>
      <c r="F305" s="87"/>
      <c r="G305" s="94"/>
      <c r="H305" s="94"/>
      <c r="I305" s="85"/>
      <c r="J305" s="94"/>
      <c r="K305" s="112"/>
      <c r="L305" s="94"/>
      <c r="M305" s="113"/>
      <c r="N305" s="113"/>
      <c r="O305" s="94"/>
      <c r="P305" s="113"/>
      <c r="Q305" s="113"/>
      <c r="R305" s="113"/>
      <c r="S305" s="113"/>
      <c r="T305" s="113"/>
      <c r="U305" s="113"/>
      <c r="V305" s="113"/>
      <c r="W305" s="113"/>
      <c r="X305" s="113"/>
    </row>
    <row r="306" ht="18.45" hidden="1" customHeight="1" spans="1:24">
      <c r="A306" s="85">
        <v>166</v>
      </c>
      <c r="B306" s="86" t="s">
        <v>559</v>
      </c>
      <c r="C306" s="85" t="s">
        <v>265</v>
      </c>
      <c r="D306" s="87">
        <v>0.0997</v>
      </c>
      <c r="E306" s="87"/>
      <c r="F306" s="87">
        <v>0.0997</v>
      </c>
      <c r="G306" s="94" t="s">
        <v>265</v>
      </c>
      <c r="H306" s="94" t="s">
        <v>82</v>
      </c>
      <c r="I306" s="85">
        <v>53</v>
      </c>
      <c r="J306" s="94" t="s">
        <v>560</v>
      </c>
      <c r="K306" s="112" t="s">
        <v>211</v>
      </c>
      <c r="L306" s="94" t="s">
        <v>66</v>
      </c>
      <c r="M306" s="113"/>
      <c r="N306" s="113"/>
      <c r="O306" s="94"/>
      <c r="P306" s="113"/>
      <c r="Q306" s="113"/>
      <c r="R306" s="113"/>
      <c r="S306" s="113"/>
      <c r="T306" s="113"/>
      <c r="U306" s="113"/>
      <c r="V306" s="113"/>
      <c r="W306" s="113"/>
      <c r="X306" s="113"/>
    </row>
    <row r="307" ht="18.45" hidden="1" customHeight="1" spans="1:24">
      <c r="A307" s="85">
        <v>167</v>
      </c>
      <c r="B307" s="86" t="s">
        <v>561</v>
      </c>
      <c r="C307" s="85" t="s">
        <v>265</v>
      </c>
      <c r="D307" s="87">
        <v>0.361</v>
      </c>
      <c r="E307" s="87"/>
      <c r="F307" s="87">
        <v>0.361</v>
      </c>
      <c r="G307" s="94" t="s">
        <v>265</v>
      </c>
      <c r="H307" s="94" t="s">
        <v>82</v>
      </c>
      <c r="I307" s="85">
        <v>14</v>
      </c>
      <c r="J307" s="94">
        <v>30</v>
      </c>
      <c r="K307" s="112" t="s">
        <v>211</v>
      </c>
      <c r="L307" s="94" t="s">
        <v>66</v>
      </c>
      <c r="M307" s="113"/>
      <c r="N307" s="113"/>
      <c r="O307" s="94"/>
      <c r="P307" s="113"/>
      <c r="Q307" s="113"/>
      <c r="R307" s="113"/>
      <c r="S307" s="113"/>
      <c r="T307" s="113"/>
      <c r="U307" s="113"/>
      <c r="V307" s="113"/>
      <c r="W307" s="113"/>
      <c r="X307" s="113"/>
    </row>
    <row r="308" ht="18.45" hidden="1" customHeight="1" spans="1:24">
      <c r="A308" s="85">
        <v>168</v>
      </c>
      <c r="B308" s="86" t="s">
        <v>562</v>
      </c>
      <c r="C308" s="85" t="s">
        <v>265</v>
      </c>
      <c r="D308" s="87">
        <v>0.0339</v>
      </c>
      <c r="E308" s="87"/>
      <c r="F308" s="87">
        <v>0.0339</v>
      </c>
      <c r="G308" s="94" t="s">
        <v>265</v>
      </c>
      <c r="H308" s="94" t="s">
        <v>82</v>
      </c>
      <c r="I308" s="85">
        <v>39</v>
      </c>
      <c r="J308" s="94" t="s">
        <v>563</v>
      </c>
      <c r="K308" s="112" t="s">
        <v>211</v>
      </c>
      <c r="L308" s="94" t="s">
        <v>66</v>
      </c>
      <c r="M308" s="113"/>
      <c r="N308" s="113"/>
      <c r="O308" s="94"/>
      <c r="P308" s="113"/>
      <c r="Q308" s="113"/>
      <c r="R308" s="113"/>
      <c r="S308" s="113"/>
      <c r="T308" s="113"/>
      <c r="U308" s="113"/>
      <c r="V308" s="113"/>
      <c r="W308" s="113"/>
      <c r="X308" s="113"/>
    </row>
    <row r="309" ht="18.45" hidden="1" customHeight="1" spans="1:24">
      <c r="A309" s="85">
        <v>169</v>
      </c>
      <c r="B309" s="86" t="s">
        <v>564</v>
      </c>
      <c r="C309" s="85" t="s">
        <v>265</v>
      </c>
      <c r="D309" s="87">
        <v>0.1</v>
      </c>
      <c r="E309" s="87"/>
      <c r="F309" s="87">
        <v>0.1</v>
      </c>
      <c r="G309" s="94" t="s">
        <v>265</v>
      </c>
      <c r="H309" s="94" t="s">
        <v>82</v>
      </c>
      <c r="I309" s="85">
        <v>23</v>
      </c>
      <c r="J309" s="94" t="s">
        <v>565</v>
      </c>
      <c r="K309" s="112" t="s">
        <v>211</v>
      </c>
      <c r="L309" s="94" t="s">
        <v>66</v>
      </c>
      <c r="M309" s="113"/>
      <c r="N309" s="113"/>
      <c r="O309" s="94"/>
      <c r="P309" s="113"/>
      <c r="Q309" s="113"/>
      <c r="R309" s="113"/>
      <c r="S309" s="113"/>
      <c r="T309" s="113"/>
      <c r="U309" s="113"/>
      <c r="V309" s="113"/>
      <c r="W309" s="113"/>
      <c r="X309" s="113"/>
    </row>
    <row r="310" ht="18.45" hidden="1" customHeight="1" spans="1:24">
      <c r="A310" s="85">
        <v>170</v>
      </c>
      <c r="B310" s="86" t="s">
        <v>566</v>
      </c>
      <c r="C310" s="85" t="s">
        <v>265</v>
      </c>
      <c r="D310" s="87">
        <v>0.0899</v>
      </c>
      <c r="E310" s="87"/>
      <c r="F310" s="87">
        <v>0.0899</v>
      </c>
      <c r="G310" s="94" t="s">
        <v>265</v>
      </c>
      <c r="H310" s="94" t="s">
        <v>82</v>
      </c>
      <c r="I310" s="85">
        <v>74</v>
      </c>
      <c r="J310" s="94">
        <v>198</v>
      </c>
      <c r="K310" s="112" t="s">
        <v>211</v>
      </c>
      <c r="L310" s="94" t="s">
        <v>66</v>
      </c>
      <c r="M310" s="113"/>
      <c r="N310" s="113"/>
      <c r="O310" s="94"/>
      <c r="P310" s="113"/>
      <c r="Q310" s="113"/>
      <c r="R310" s="113"/>
      <c r="S310" s="113"/>
      <c r="T310" s="113"/>
      <c r="U310" s="113"/>
      <c r="V310" s="113"/>
      <c r="W310" s="113"/>
      <c r="X310" s="113"/>
    </row>
    <row r="311" ht="18.45" hidden="1" customHeight="1" spans="1:24">
      <c r="A311" s="85">
        <v>171</v>
      </c>
      <c r="B311" s="86" t="s">
        <v>567</v>
      </c>
      <c r="C311" s="85" t="s">
        <v>265</v>
      </c>
      <c r="D311" s="87">
        <v>0.05</v>
      </c>
      <c r="E311" s="87"/>
      <c r="F311" s="87">
        <v>0.05</v>
      </c>
      <c r="G311" s="94" t="s">
        <v>265</v>
      </c>
      <c r="H311" s="94" t="s">
        <v>82</v>
      </c>
      <c r="I311" s="85">
        <v>66</v>
      </c>
      <c r="J311" s="94" t="s">
        <v>568</v>
      </c>
      <c r="K311" s="112" t="s">
        <v>211</v>
      </c>
      <c r="L311" s="94" t="s">
        <v>66</v>
      </c>
      <c r="M311" s="113"/>
      <c r="N311" s="113"/>
      <c r="O311" s="94"/>
      <c r="P311" s="113"/>
      <c r="Q311" s="113"/>
      <c r="R311" s="113"/>
      <c r="S311" s="113"/>
      <c r="T311" s="113"/>
      <c r="U311" s="113"/>
      <c r="V311" s="113"/>
      <c r="W311" s="113"/>
      <c r="X311" s="113"/>
    </row>
    <row r="312" ht="18.45" hidden="1" customHeight="1" spans="1:24">
      <c r="A312" s="85">
        <v>172</v>
      </c>
      <c r="B312" s="86" t="s">
        <v>569</v>
      </c>
      <c r="C312" s="85" t="s">
        <v>265</v>
      </c>
      <c r="D312" s="87">
        <v>0.6418</v>
      </c>
      <c r="E312" s="87"/>
      <c r="F312" s="87">
        <v>0.6418</v>
      </c>
      <c r="G312" s="94" t="s">
        <v>265</v>
      </c>
      <c r="H312" s="94" t="s">
        <v>82</v>
      </c>
      <c r="I312" s="85">
        <v>53</v>
      </c>
      <c r="J312" s="94" t="s">
        <v>570</v>
      </c>
      <c r="K312" s="112" t="s">
        <v>211</v>
      </c>
      <c r="L312" s="94" t="s">
        <v>66</v>
      </c>
      <c r="M312" s="113"/>
      <c r="N312" s="113"/>
      <c r="O312" s="94"/>
      <c r="P312" s="113"/>
      <c r="Q312" s="113"/>
      <c r="R312" s="113"/>
      <c r="S312" s="113"/>
      <c r="T312" s="113"/>
      <c r="U312" s="113"/>
      <c r="V312" s="113"/>
      <c r="W312" s="113"/>
      <c r="X312" s="113"/>
    </row>
    <row r="313" ht="18.45" hidden="1" customHeight="1" spans="1:24">
      <c r="A313" s="85">
        <v>173</v>
      </c>
      <c r="B313" s="86" t="s">
        <v>571</v>
      </c>
      <c r="C313" s="85" t="s">
        <v>250</v>
      </c>
      <c r="D313" s="87">
        <v>0.03</v>
      </c>
      <c r="E313" s="87"/>
      <c r="F313" s="87">
        <v>0.03</v>
      </c>
      <c r="G313" s="85" t="s">
        <v>250</v>
      </c>
      <c r="H313" s="94" t="s">
        <v>76</v>
      </c>
      <c r="I313" s="85">
        <v>36</v>
      </c>
      <c r="J313" s="94">
        <v>1285</v>
      </c>
      <c r="K313" s="112" t="s">
        <v>211</v>
      </c>
      <c r="L313" s="94" t="s">
        <v>66</v>
      </c>
      <c r="M313" s="113"/>
      <c r="N313" s="113"/>
      <c r="O313" s="94"/>
      <c r="P313" s="113"/>
      <c r="Q313" s="113"/>
      <c r="R313" s="113"/>
      <c r="S313" s="113"/>
      <c r="T313" s="113"/>
      <c r="U313" s="113"/>
      <c r="V313" s="113"/>
      <c r="W313" s="113"/>
      <c r="X313" s="113"/>
    </row>
    <row r="314" ht="30" hidden="1" customHeight="1" spans="1:24">
      <c r="A314" s="85">
        <v>174</v>
      </c>
      <c r="B314" s="86" t="s">
        <v>572</v>
      </c>
      <c r="C314" s="85" t="s">
        <v>250</v>
      </c>
      <c r="D314" s="87">
        <v>3.41</v>
      </c>
      <c r="E314" s="87"/>
      <c r="F314" s="87">
        <v>3.41</v>
      </c>
      <c r="G314" s="85" t="s">
        <v>250</v>
      </c>
      <c r="H314" s="94" t="s">
        <v>76</v>
      </c>
      <c r="I314" s="85">
        <v>34</v>
      </c>
      <c r="J314" s="94" t="s">
        <v>573</v>
      </c>
      <c r="K314" s="112" t="s">
        <v>574</v>
      </c>
      <c r="L314" s="94" t="s">
        <v>66</v>
      </c>
      <c r="M314" s="113"/>
      <c r="N314" s="113"/>
      <c r="O314" s="94"/>
      <c r="P314" s="113"/>
      <c r="Q314" s="113"/>
      <c r="R314" s="113"/>
      <c r="S314" s="113"/>
      <c r="T314" s="113"/>
      <c r="U314" s="113"/>
      <c r="V314" s="113"/>
      <c r="W314" s="113"/>
      <c r="X314" s="113"/>
    </row>
    <row r="315" ht="30" hidden="1" customHeight="1" spans="1:24">
      <c r="A315" s="85">
        <v>175</v>
      </c>
      <c r="B315" s="86" t="s">
        <v>575</v>
      </c>
      <c r="C315" s="85" t="s">
        <v>250</v>
      </c>
      <c r="D315" s="87">
        <v>6.61</v>
      </c>
      <c r="E315" s="87"/>
      <c r="F315" s="87">
        <v>6.61</v>
      </c>
      <c r="G315" s="85" t="s">
        <v>250</v>
      </c>
      <c r="H315" s="94" t="s">
        <v>297</v>
      </c>
      <c r="I315" s="85">
        <v>19</v>
      </c>
      <c r="J315" s="94">
        <v>523</v>
      </c>
      <c r="K315" s="112" t="s">
        <v>576</v>
      </c>
      <c r="L315" s="94" t="s">
        <v>66</v>
      </c>
      <c r="M315" s="113"/>
      <c r="N315" s="113"/>
      <c r="O315" s="94"/>
      <c r="P315" s="113"/>
      <c r="Q315" s="113"/>
      <c r="R315" s="113"/>
      <c r="S315" s="113"/>
      <c r="T315" s="113"/>
      <c r="U315" s="113"/>
      <c r="V315" s="113"/>
      <c r="W315" s="113"/>
      <c r="X315" s="113"/>
    </row>
    <row r="316" ht="30" hidden="1" customHeight="1" spans="1:24">
      <c r="A316" s="85">
        <v>176</v>
      </c>
      <c r="B316" s="86" t="s">
        <v>577</v>
      </c>
      <c r="C316" s="85" t="s">
        <v>250</v>
      </c>
      <c r="D316" s="87">
        <v>4.5</v>
      </c>
      <c r="E316" s="87"/>
      <c r="F316" s="87">
        <v>4.5</v>
      </c>
      <c r="G316" s="85" t="s">
        <v>250</v>
      </c>
      <c r="H316" s="94" t="s">
        <v>297</v>
      </c>
      <c r="I316" s="85" t="s">
        <v>578</v>
      </c>
      <c r="J316" s="94"/>
      <c r="K316" s="112" t="s">
        <v>579</v>
      </c>
      <c r="L316" s="94" t="s">
        <v>66</v>
      </c>
      <c r="M316" s="113"/>
      <c r="N316" s="113"/>
      <c r="O316" s="94"/>
      <c r="P316" s="113"/>
      <c r="Q316" s="113"/>
      <c r="R316" s="113"/>
      <c r="S316" s="113"/>
      <c r="T316" s="113"/>
      <c r="U316" s="113"/>
      <c r="V316" s="113"/>
      <c r="W316" s="113"/>
      <c r="X316" s="113"/>
    </row>
    <row r="317" ht="30" hidden="1" customHeight="1" spans="1:24">
      <c r="A317" s="85">
        <v>177</v>
      </c>
      <c r="B317" s="86" t="s">
        <v>580</v>
      </c>
      <c r="C317" s="85" t="s">
        <v>581</v>
      </c>
      <c r="D317" s="87">
        <v>0.198</v>
      </c>
      <c r="E317" s="87"/>
      <c r="F317" s="87">
        <v>0.198</v>
      </c>
      <c r="G317" s="94" t="s">
        <v>581</v>
      </c>
      <c r="H317" s="94" t="s">
        <v>297</v>
      </c>
      <c r="I317" s="85">
        <v>7</v>
      </c>
      <c r="J317" s="94">
        <v>274</v>
      </c>
      <c r="K317" s="112" t="s">
        <v>582</v>
      </c>
      <c r="L317" s="94" t="s">
        <v>66</v>
      </c>
      <c r="M317" s="113"/>
      <c r="N317" s="113"/>
      <c r="O317" s="94"/>
      <c r="P317" s="113"/>
      <c r="Q317" s="113"/>
      <c r="R317" s="113"/>
      <c r="S317" s="113"/>
      <c r="T317" s="113"/>
      <c r="U317" s="113"/>
      <c r="V317" s="113"/>
      <c r="W317" s="113"/>
      <c r="X317" s="113"/>
    </row>
    <row r="318" ht="30" hidden="1" customHeight="1" spans="1:24">
      <c r="A318" s="85">
        <v>178</v>
      </c>
      <c r="B318" s="86" t="s">
        <v>583</v>
      </c>
      <c r="C318" s="85" t="s">
        <v>584</v>
      </c>
      <c r="D318" s="87">
        <v>0.15</v>
      </c>
      <c r="E318" s="87"/>
      <c r="F318" s="87">
        <v>0.15</v>
      </c>
      <c r="G318" s="94" t="s">
        <v>584</v>
      </c>
      <c r="H318" s="94" t="s">
        <v>111</v>
      </c>
      <c r="I318" s="85" t="s">
        <v>585</v>
      </c>
      <c r="J318" s="94" t="s">
        <v>586</v>
      </c>
      <c r="K318" s="112" t="s">
        <v>587</v>
      </c>
      <c r="L318" s="94" t="s">
        <v>66</v>
      </c>
      <c r="M318" s="113"/>
      <c r="N318" s="113"/>
      <c r="O318" s="94"/>
      <c r="P318" s="113"/>
      <c r="Q318" s="113"/>
      <c r="R318" s="113"/>
      <c r="S318" s="113"/>
      <c r="T318" s="113"/>
      <c r="U318" s="113"/>
      <c r="V318" s="113"/>
      <c r="W318" s="113"/>
      <c r="X318" s="113"/>
    </row>
    <row r="319" ht="39.9" hidden="1" customHeight="1" spans="1:24">
      <c r="A319" s="140">
        <v>179</v>
      </c>
      <c r="B319" s="141" t="s">
        <v>588</v>
      </c>
      <c r="C319" s="140" t="s">
        <v>584</v>
      </c>
      <c r="D319" s="142">
        <v>0.31</v>
      </c>
      <c r="E319" s="142"/>
      <c r="F319" s="142">
        <v>0.31</v>
      </c>
      <c r="G319" s="143" t="s">
        <v>584</v>
      </c>
      <c r="H319" s="143" t="s">
        <v>117</v>
      </c>
      <c r="I319" s="140">
        <v>23</v>
      </c>
      <c r="J319" s="143" t="s">
        <v>589</v>
      </c>
      <c r="K319" s="145" t="s">
        <v>590</v>
      </c>
      <c r="L319" s="143" t="s">
        <v>66</v>
      </c>
      <c r="M319" s="146"/>
      <c r="N319" s="146"/>
      <c r="O319" s="143"/>
      <c r="P319" s="146"/>
      <c r="Q319" s="146"/>
      <c r="R319" s="146"/>
      <c r="S319" s="146"/>
      <c r="T319" s="146"/>
      <c r="U319" s="146"/>
      <c r="V319" s="146"/>
      <c r="W319" s="146"/>
      <c r="X319" s="146"/>
    </row>
    <row r="320" s="51" customFormat="1" ht="33.75" customHeight="1" spans="1:15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7"/>
      <c r="M320" s="147"/>
      <c r="O320" s="147"/>
    </row>
    <row r="321" spans="16:17">
      <c r="P321" s="53"/>
      <c r="Q321" s="53"/>
    </row>
    <row r="322" s="53" customFormat="1" spans="1:9">
      <c r="A322" s="54"/>
      <c r="B322" s="55"/>
      <c r="C322" s="54"/>
      <c r="D322" s="56"/>
      <c r="E322" s="56"/>
      <c r="F322" s="56"/>
      <c r="I322" s="54"/>
    </row>
    <row r="323" s="53" customFormat="1" spans="1:9">
      <c r="A323" s="54"/>
      <c r="B323" s="55"/>
      <c r="C323" s="54"/>
      <c r="D323" s="56"/>
      <c r="E323" s="56"/>
      <c r="F323" s="148"/>
      <c r="I323" s="54"/>
    </row>
    <row r="324" s="53" customFormat="1" spans="1:9">
      <c r="A324" s="54"/>
      <c r="B324" s="55"/>
      <c r="C324" s="54"/>
      <c r="D324" s="56"/>
      <c r="E324" s="56"/>
      <c r="F324" s="56"/>
      <c r="I324" s="54"/>
    </row>
    <row r="325" s="53" customFormat="1" spans="1:9">
      <c r="A325" s="54"/>
      <c r="B325" s="55"/>
      <c r="C325" s="54"/>
      <c r="D325" s="54"/>
      <c r="E325" s="56"/>
      <c r="F325" s="56"/>
      <c r="I325" s="54"/>
    </row>
    <row r="326" s="53" customFormat="1" spans="1:9">
      <c r="A326" s="54"/>
      <c r="B326" s="55"/>
      <c r="C326" s="54"/>
      <c r="D326" s="149"/>
      <c r="E326" s="56"/>
      <c r="F326" s="56"/>
      <c r="G326" s="56"/>
      <c r="I326" s="150"/>
    </row>
    <row r="327" s="53" customFormat="1" spans="1:9">
      <c r="A327" s="54"/>
      <c r="B327" s="55"/>
      <c r="C327" s="54"/>
      <c r="D327" s="54"/>
      <c r="E327" s="56"/>
      <c r="F327" s="150"/>
      <c r="I327" s="150"/>
    </row>
    <row r="328" s="53" customFormat="1" spans="1:9">
      <c r="A328" s="54"/>
      <c r="B328" s="55"/>
      <c r="C328" s="54"/>
      <c r="D328" s="54"/>
      <c r="E328" s="56"/>
      <c r="F328" s="150"/>
      <c r="I328" s="54"/>
    </row>
    <row r="329" s="53" customFormat="1" spans="1:9">
      <c r="A329" s="54"/>
      <c r="B329" s="55"/>
      <c r="C329" s="54"/>
      <c r="D329" s="54"/>
      <c r="E329" s="56"/>
      <c r="F329" s="151"/>
      <c r="I329" s="54"/>
    </row>
    <row r="330" s="53" customFormat="1" hidden="1" spans="1:9">
      <c r="A330" s="54"/>
      <c r="B330" s="55"/>
      <c r="C330" s="54"/>
      <c r="D330" s="56"/>
      <c r="E330" s="56"/>
      <c r="F330" s="56"/>
      <c r="I330" s="54"/>
    </row>
    <row r="331" s="53" customFormat="1" hidden="1" spans="1:9">
      <c r="A331" s="54"/>
      <c r="B331" s="55"/>
      <c r="C331" s="54"/>
      <c r="D331" s="54"/>
      <c r="E331" s="56"/>
      <c r="F331" s="150"/>
      <c r="I331" s="54"/>
    </row>
    <row r="332" s="53" customFormat="1" hidden="1" spans="1:9">
      <c r="A332" s="54"/>
      <c r="B332" s="55"/>
      <c r="C332" s="54"/>
      <c r="D332" s="54"/>
      <c r="E332" s="56"/>
      <c r="F332" s="56"/>
      <c r="I332" s="54"/>
    </row>
    <row r="333" s="53" customFormat="1" hidden="1" spans="1:9">
      <c r="A333" s="54"/>
      <c r="B333" s="55"/>
      <c r="C333" s="54"/>
      <c r="D333" s="149"/>
      <c r="E333" s="56"/>
      <c r="F333" s="151"/>
      <c r="I333" s="54"/>
    </row>
    <row r="334" s="53" customFormat="1" hidden="1" spans="1:9">
      <c r="A334" s="54"/>
      <c r="B334" s="55"/>
      <c r="C334" s="54"/>
      <c r="D334" s="56"/>
      <c r="E334" s="56"/>
      <c r="F334" s="56"/>
      <c r="I334" s="54"/>
    </row>
    <row r="335" s="53" customFormat="1" hidden="1" spans="1:9">
      <c r="A335" s="54"/>
      <c r="B335" s="55"/>
      <c r="C335" s="54"/>
      <c r="D335" s="56"/>
      <c r="E335" s="56"/>
      <c r="F335" s="56"/>
      <c r="I335" s="54"/>
    </row>
    <row r="336" s="53" customFormat="1" hidden="1" spans="1:9">
      <c r="A336" s="54"/>
      <c r="B336" s="55"/>
      <c r="C336" s="54"/>
      <c r="D336" s="56"/>
      <c r="E336" s="56"/>
      <c r="F336" s="56"/>
      <c r="I336" s="54"/>
    </row>
    <row r="337" s="53" customFormat="1" hidden="1" spans="1:9">
      <c r="A337" s="54"/>
      <c r="B337" s="55"/>
      <c r="C337" s="54"/>
      <c r="D337" s="54"/>
      <c r="E337" s="56"/>
      <c r="F337" s="150"/>
      <c r="I337" s="54"/>
    </row>
    <row r="338" s="53" customFormat="1" hidden="1" spans="1:9">
      <c r="A338" s="54"/>
      <c r="B338" s="55"/>
      <c r="C338" s="54"/>
      <c r="D338" s="54"/>
      <c r="E338" s="56"/>
      <c r="F338" s="56"/>
      <c r="I338" s="54"/>
    </row>
    <row r="339" s="53" customFormat="1" hidden="1" spans="1:9">
      <c r="A339" s="54"/>
      <c r="B339" s="55"/>
      <c r="C339" s="54"/>
      <c r="D339" s="56"/>
      <c r="E339" s="56"/>
      <c r="F339" s="56"/>
      <c r="I339" s="54"/>
    </row>
    <row r="340" s="53" customFormat="1" hidden="1" spans="1:9">
      <c r="A340" s="54"/>
      <c r="B340" s="55"/>
      <c r="C340" s="54"/>
      <c r="D340" s="56"/>
      <c r="E340" s="56"/>
      <c r="F340" s="56"/>
      <c r="I340" s="54"/>
    </row>
    <row r="341" s="53" customFormat="1" hidden="1" spans="1:17">
      <c r="A341" s="54"/>
      <c r="B341" s="55"/>
      <c r="C341" s="54"/>
      <c r="D341" s="56"/>
      <c r="E341" s="56"/>
      <c r="F341" s="56"/>
      <c r="I341" s="54"/>
      <c r="P341" s="55"/>
      <c r="Q341" s="55"/>
    </row>
    <row r="342" hidden="1"/>
    <row r="343" hidden="1"/>
    <row r="344" hidden="1"/>
    <row r="345" hidden="1"/>
    <row r="346" hidden="1"/>
    <row r="347" hidden="1" spans="6:6">
      <c r="F347" s="151"/>
    </row>
    <row r="348" hidden="1"/>
    <row r="349" hidden="1"/>
    <row r="352" hidden="1" spans="6:7">
      <c r="F352" s="151"/>
      <c r="G352" s="56"/>
    </row>
    <row r="355" hidden="1"/>
    <row r="356" hidden="1" spans="7:8">
      <c r="G356" s="53" t="s">
        <v>591</v>
      </c>
      <c r="H356" s="53">
        <v>6</v>
      </c>
    </row>
    <row r="357" hidden="1" spans="7:8">
      <c r="G357" s="53" t="s">
        <v>32</v>
      </c>
      <c r="H357" s="53">
        <v>5</v>
      </c>
    </row>
    <row r="358" hidden="1" spans="7:8">
      <c r="G358" s="53" t="s">
        <v>66</v>
      </c>
      <c r="H358" s="53">
        <v>153</v>
      </c>
    </row>
    <row r="359" hidden="1" spans="7:8">
      <c r="G359" s="53" t="s">
        <v>592</v>
      </c>
      <c r="H359" s="53">
        <v>25</v>
      </c>
    </row>
    <row r="360" hidden="1"/>
    <row r="361" hidden="1" spans="7:8">
      <c r="G361" s="53" t="s">
        <v>593</v>
      </c>
      <c r="H361" s="53">
        <f>+H358+H359</f>
        <v>178</v>
      </c>
    </row>
    <row r="362" hidden="1"/>
    <row r="363" hidden="1"/>
    <row r="364" hidden="1"/>
  </sheetData>
  <autoFilter ref="A13:X319">
    <filterColumn colId="7">
      <filters blank="1">
        <filter val="Phường An Tịnh; Phường Trảng Bàng; Phường Gia Lộc"/>
        <filter val="Các xã, phường"/>
        <filter val="Phường Trảng Bàng"/>
        <filter val="P. Trảng Bàng"/>
        <filter val="Các phường"/>
        <filter val="P. Trảng Bàng, P. An Tịnh"/>
        <filter val="(6)"/>
      </filters>
    </filterColumn>
    <extLst/>
  </autoFilter>
  <mergeCells count="27">
    <mergeCell ref="A1:B1"/>
    <mergeCell ref="A3:X3"/>
    <mergeCell ref="B6:P6"/>
    <mergeCell ref="B7:P7"/>
    <mergeCell ref="B8:P8"/>
    <mergeCell ref="B9:P9"/>
    <mergeCell ref="B10:P10"/>
    <mergeCell ref="B11:P11"/>
    <mergeCell ref="F13:G13"/>
    <mergeCell ref="I13:J13"/>
    <mergeCell ref="Q13:X13"/>
    <mergeCell ref="T14:X14"/>
    <mergeCell ref="A320:K320"/>
    <mergeCell ref="A13:A15"/>
    <mergeCell ref="B13:B15"/>
    <mergeCell ref="C13:C14"/>
    <mergeCell ref="D13:D14"/>
    <mergeCell ref="E13:E14"/>
    <mergeCell ref="H13:H15"/>
    <mergeCell ref="I14:I15"/>
    <mergeCell ref="J14:J15"/>
    <mergeCell ref="K13:K14"/>
    <mergeCell ref="L13:L14"/>
    <mergeCell ref="M13:M14"/>
    <mergeCell ref="Q14:Q15"/>
    <mergeCell ref="R14:R15"/>
    <mergeCell ref="S14:S15"/>
  </mergeCells>
  <printOptions horizontalCentered="1"/>
  <pageMargins left="0.3" right="0.3" top="0.7" bottom="0.3" header="0.3" footer="0.3"/>
  <pageSetup paperSize="9" scale="6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FF00"/>
  </sheetPr>
  <dimension ref="A1:X364"/>
  <sheetViews>
    <sheetView workbookViewId="0">
      <pane xSplit="2" ySplit="14" topLeftCell="C203" activePane="bottomRight" state="frozen"/>
      <selection/>
      <selection pane="topRight"/>
      <selection pane="bottomLeft"/>
      <selection pane="bottomRight" activeCell="F223" sqref="F223"/>
    </sheetView>
  </sheetViews>
  <sheetFormatPr defaultColWidth="9" defaultRowHeight="12"/>
  <cols>
    <col min="1" max="1" width="6" style="54" customWidth="1"/>
    <col min="2" max="2" width="57.4444444444444" style="55" customWidth="1"/>
    <col min="3" max="3" width="5.88888888888889" style="54" customWidth="1"/>
    <col min="4" max="4" width="7.55555555555556" style="56" hidden="1" customWidth="1"/>
    <col min="5" max="5" width="7.44444444444444" style="56" hidden="1" customWidth="1"/>
    <col min="6" max="6" width="8.88888888888889" style="56" customWidth="1"/>
    <col min="7" max="7" width="28.3333333333333" style="53" customWidth="1"/>
    <col min="8" max="8" width="20.5555555555556" style="53" customWidth="1"/>
    <col min="9" max="9" width="8.44444444444444" style="54" customWidth="1"/>
    <col min="10" max="10" width="17.5555555555556" style="53" customWidth="1"/>
    <col min="11" max="11" width="37.6666666666667" style="53" hidden="1" customWidth="1"/>
    <col min="12" max="12" width="11.5555555555556" style="53" hidden="1" customWidth="1"/>
    <col min="13" max="13" width="13.4444444444444" style="53" hidden="1" customWidth="1"/>
    <col min="14" max="14" width="9.11111111111111" style="55" hidden="1" customWidth="1"/>
    <col min="15" max="15" width="9.11111111111111" style="53" hidden="1" customWidth="1"/>
    <col min="16" max="16" width="9" style="55" hidden="1" customWidth="1"/>
    <col min="17" max="18" width="8.88888888888889" style="55"/>
    <col min="19" max="19" width="11.7777777777778" style="55" customWidth="1"/>
    <col min="20" max="20" width="8.88888888888889" style="55"/>
    <col min="21" max="21" width="7.66666666666667" style="55" customWidth="1"/>
    <col min="22" max="22" width="7" style="55" customWidth="1"/>
    <col min="23" max="23" width="8.88888888888889" style="55"/>
    <col min="24" max="24" width="16.7777777777778" style="55" customWidth="1"/>
    <col min="25" max="16384" width="8.88888888888889" style="55"/>
  </cols>
  <sheetData>
    <row r="1" ht="13.2" spans="1:13">
      <c r="A1" s="57" t="s">
        <v>0</v>
      </c>
      <c r="B1" s="57"/>
      <c r="C1" s="57"/>
      <c r="D1" s="58"/>
      <c r="E1" s="59"/>
      <c r="F1" s="59"/>
      <c r="G1" s="60"/>
      <c r="H1" s="60"/>
      <c r="I1" s="59"/>
      <c r="J1" s="60"/>
      <c r="K1" s="60"/>
      <c r="L1" s="60"/>
      <c r="M1" s="60"/>
    </row>
    <row r="2" spans="1:13">
      <c r="A2" s="61"/>
      <c r="B2" s="62"/>
      <c r="C2" s="62"/>
      <c r="D2" s="58"/>
      <c r="E2" s="58"/>
      <c r="F2" s="58"/>
      <c r="G2" s="60"/>
      <c r="H2" s="60"/>
      <c r="I2" s="59"/>
      <c r="J2" s="60"/>
      <c r="K2" s="60"/>
      <c r="L2" s="60"/>
      <c r="M2" s="60"/>
    </row>
    <row r="3" ht="18.75" customHeight="1" spans="1:24">
      <c r="A3" s="63" t="s">
        <v>600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ht="4.2" customHeight="1" spans="1:13">
      <c r="A4" s="61"/>
      <c r="B4" s="64"/>
      <c r="C4" s="64"/>
      <c r="D4" s="64"/>
      <c r="E4" s="64"/>
      <c r="F4" s="64"/>
      <c r="G4" s="64"/>
      <c r="H4" s="61"/>
      <c r="I4" s="61"/>
      <c r="J4" s="64"/>
      <c r="K4" s="105"/>
      <c r="L4" s="106"/>
      <c r="M4" s="61"/>
    </row>
    <row r="5" ht="14.25" customHeight="1" spans="1:13">
      <c r="A5" s="65" t="s">
        <v>2</v>
      </c>
      <c r="B5" s="64"/>
      <c r="C5" s="64"/>
      <c r="D5" s="64"/>
      <c r="E5" s="64"/>
      <c r="F5" s="64"/>
      <c r="G5" s="64"/>
      <c r="H5" s="61"/>
      <c r="I5" s="61"/>
      <c r="J5" s="64"/>
      <c r="K5" s="105"/>
      <c r="L5" s="106"/>
      <c r="M5" s="61"/>
    </row>
    <row r="6" ht="14.25" customHeight="1" spans="1:16">
      <c r="A6" s="61"/>
      <c r="B6" s="66" t="s">
        <v>3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ht="14.25" customHeight="1" spans="1:16">
      <c r="A7" s="61"/>
      <c r="B7" s="67" t="s">
        <v>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ht="14.25" customHeight="1" spans="1:16">
      <c r="A8" s="61"/>
      <c r="B8" s="68" t="s">
        <v>5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ht="14.25" customHeight="1" spans="1:16">
      <c r="A9" s="61"/>
      <c r="B9" s="69" t="s">
        <v>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ht="14.25" customHeight="1" spans="1:16">
      <c r="A10" s="61"/>
      <c r="B10" s="70" t="s">
        <v>7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ht="14.25" customHeight="1" spans="1:16">
      <c r="A11" s="61"/>
      <c r="B11" s="71" t="s">
        <v>8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ht="4.2" customHeight="1" spans="1:13">
      <c r="A12" s="61"/>
      <c r="B12" s="64"/>
      <c r="C12" s="64"/>
      <c r="D12" s="64"/>
      <c r="E12" s="64"/>
      <c r="F12" s="64"/>
      <c r="G12" s="64"/>
      <c r="H12" s="61"/>
      <c r="I12" s="61"/>
      <c r="J12" s="64"/>
      <c r="K12" s="105"/>
      <c r="L12" s="106"/>
      <c r="M12" s="61"/>
    </row>
    <row r="13" ht="18.9" customHeight="1" spans="1:24">
      <c r="A13" s="72" t="s">
        <v>9</v>
      </c>
      <c r="B13" s="73" t="s">
        <v>10</v>
      </c>
      <c r="C13" s="74" t="s">
        <v>11</v>
      </c>
      <c r="D13" s="75" t="s">
        <v>12</v>
      </c>
      <c r="E13" s="75" t="s">
        <v>13</v>
      </c>
      <c r="F13" s="76" t="s">
        <v>14</v>
      </c>
      <c r="G13" s="76"/>
      <c r="H13" s="73" t="s">
        <v>15</v>
      </c>
      <c r="I13" s="76" t="s">
        <v>16</v>
      </c>
      <c r="J13" s="76"/>
      <c r="K13" s="76" t="s">
        <v>17</v>
      </c>
      <c r="L13" s="76" t="s">
        <v>18</v>
      </c>
      <c r="M13" s="107" t="s">
        <v>19</v>
      </c>
      <c r="Q13" s="118" t="s">
        <v>20</v>
      </c>
      <c r="R13" s="118"/>
      <c r="S13" s="118"/>
      <c r="T13" s="118"/>
      <c r="U13" s="118"/>
      <c r="V13" s="118"/>
      <c r="W13" s="118"/>
      <c r="X13" s="118"/>
    </row>
    <row r="14" ht="19.8" customHeight="1" spans="1:24">
      <c r="A14" s="77"/>
      <c r="B14" s="78"/>
      <c r="C14" s="74"/>
      <c r="D14" s="75"/>
      <c r="E14" s="75"/>
      <c r="F14" s="75" t="s">
        <v>21</v>
      </c>
      <c r="G14" s="76" t="s">
        <v>22</v>
      </c>
      <c r="H14" s="78"/>
      <c r="I14" s="72" t="s">
        <v>23</v>
      </c>
      <c r="J14" s="73" t="s">
        <v>24</v>
      </c>
      <c r="K14" s="76"/>
      <c r="L14" s="76"/>
      <c r="M14" s="107"/>
      <c r="O14" s="60" t="s">
        <v>25</v>
      </c>
      <c r="Q14" s="118" t="s">
        <v>26</v>
      </c>
      <c r="R14" s="118" t="s">
        <v>27</v>
      </c>
      <c r="S14" s="118" t="s">
        <v>28</v>
      </c>
      <c r="T14" s="118" t="s">
        <v>29</v>
      </c>
      <c r="U14" s="118"/>
      <c r="V14" s="118"/>
      <c r="W14" s="118"/>
      <c r="X14" s="118"/>
    </row>
    <row r="15" ht="45" customHeight="1" spans="1:24">
      <c r="A15" s="77"/>
      <c r="B15" s="78"/>
      <c r="C15" s="72"/>
      <c r="D15" s="79"/>
      <c r="E15" s="79"/>
      <c r="F15" s="79"/>
      <c r="G15" s="73"/>
      <c r="H15" s="78"/>
      <c r="I15" s="77"/>
      <c r="J15" s="78"/>
      <c r="K15" s="73"/>
      <c r="L15" s="73"/>
      <c r="M15" s="60"/>
      <c r="O15" s="60"/>
      <c r="Q15" s="119"/>
      <c r="R15" s="119"/>
      <c r="S15" s="119"/>
      <c r="T15" s="119" t="s">
        <v>30</v>
      </c>
      <c r="U15" s="119" t="s">
        <v>31</v>
      </c>
      <c r="V15" s="119" t="s">
        <v>32</v>
      </c>
      <c r="W15" s="119" t="s">
        <v>33</v>
      </c>
      <c r="X15" s="120" t="s">
        <v>34</v>
      </c>
    </row>
    <row r="16" ht="15" customHeight="1" spans="1:24">
      <c r="A16" s="181" t="s">
        <v>35</v>
      </c>
      <c r="B16" s="181" t="s">
        <v>36</v>
      </c>
      <c r="C16" s="181" t="s">
        <v>37</v>
      </c>
      <c r="D16" s="75"/>
      <c r="E16" s="75"/>
      <c r="F16" s="181" t="s">
        <v>38</v>
      </c>
      <c r="G16" s="181" t="s">
        <v>39</v>
      </c>
      <c r="H16" s="181" t="s">
        <v>40</v>
      </c>
      <c r="I16" s="181" t="s">
        <v>41</v>
      </c>
      <c r="J16" s="181" t="s">
        <v>42</v>
      </c>
      <c r="K16" s="76"/>
      <c r="L16" s="76"/>
      <c r="M16" s="108"/>
      <c r="N16" s="109"/>
      <c r="O16" s="108"/>
      <c r="P16" s="109"/>
      <c r="Q16" s="181" t="s">
        <v>43</v>
      </c>
      <c r="R16" s="181" t="s">
        <v>44</v>
      </c>
      <c r="S16" s="181" t="s">
        <v>45</v>
      </c>
      <c r="T16" s="181" t="s">
        <v>46</v>
      </c>
      <c r="U16" s="181" t="s">
        <v>47</v>
      </c>
      <c r="V16" s="181" t="s">
        <v>48</v>
      </c>
      <c r="W16" s="181" t="s">
        <v>49</v>
      </c>
      <c r="X16" s="181" t="s">
        <v>50</v>
      </c>
    </row>
    <row r="17" ht="19.05" customHeight="1" spans="1:24">
      <c r="A17" s="81" t="s">
        <v>51</v>
      </c>
      <c r="B17" s="82" t="s">
        <v>52</v>
      </c>
      <c r="C17" s="83"/>
      <c r="D17" s="83"/>
      <c r="E17" s="83"/>
      <c r="F17" s="83"/>
      <c r="G17" s="83"/>
      <c r="H17" s="84"/>
      <c r="I17" s="84"/>
      <c r="J17" s="83"/>
      <c r="K17" s="84"/>
      <c r="L17" s="83"/>
      <c r="M17" s="110"/>
      <c r="N17" s="111"/>
      <c r="O17" s="110"/>
      <c r="P17" s="111"/>
      <c r="Q17" s="121"/>
      <c r="R17" s="121"/>
      <c r="S17" s="121"/>
      <c r="T17" s="111"/>
      <c r="U17" s="111"/>
      <c r="V17" s="111"/>
      <c r="W17" s="111"/>
      <c r="X17" s="111"/>
    </row>
    <row r="18" ht="30" hidden="1" customHeight="1" spans="1:24">
      <c r="A18" s="85">
        <v>1</v>
      </c>
      <c r="B18" s="86" t="s">
        <v>53</v>
      </c>
      <c r="C18" s="85" t="s">
        <v>54</v>
      </c>
      <c r="D18" s="87">
        <v>0.5</v>
      </c>
      <c r="E18" s="87"/>
      <c r="F18" s="87">
        <v>0.5</v>
      </c>
      <c r="G18" s="88" t="s">
        <v>55</v>
      </c>
      <c r="H18" s="88" t="s">
        <v>56</v>
      </c>
      <c r="I18" s="85"/>
      <c r="J18" s="94"/>
      <c r="K18" s="112" t="s">
        <v>57</v>
      </c>
      <c r="L18" s="94" t="s">
        <v>58</v>
      </c>
      <c r="M18" s="113"/>
      <c r="N18" s="113"/>
      <c r="O18" s="94"/>
      <c r="P18" s="113"/>
      <c r="Q18" s="113"/>
      <c r="R18" s="113"/>
      <c r="S18" s="113"/>
      <c r="T18" s="113"/>
      <c r="U18" s="113"/>
      <c r="V18" s="113"/>
      <c r="W18" s="113"/>
      <c r="X18" s="113"/>
    </row>
    <row r="19" ht="25.05" customHeight="1" spans="1:24">
      <c r="A19" s="89" t="s">
        <v>59</v>
      </c>
      <c r="B19" s="90" t="s">
        <v>60</v>
      </c>
      <c r="C19" s="91"/>
      <c r="D19" s="91"/>
      <c r="E19" s="91"/>
      <c r="F19" s="91"/>
      <c r="G19" s="91"/>
      <c r="H19" s="92"/>
      <c r="I19" s="92"/>
      <c r="J19" s="91"/>
      <c r="K19" s="92"/>
      <c r="L19" s="91"/>
      <c r="M19" s="94"/>
      <c r="N19" s="113"/>
      <c r="O19" s="94"/>
      <c r="P19" s="113"/>
      <c r="Q19" s="113"/>
      <c r="R19" s="113"/>
      <c r="S19" s="113"/>
      <c r="T19" s="113"/>
      <c r="U19" s="113"/>
      <c r="V19" s="113"/>
      <c r="W19" s="113"/>
      <c r="X19" s="113"/>
    </row>
    <row r="20" ht="48" hidden="1" spans="1:24">
      <c r="A20" s="85">
        <v>2</v>
      </c>
      <c r="B20" s="86" t="s">
        <v>61</v>
      </c>
      <c r="C20" s="93" t="s">
        <v>62</v>
      </c>
      <c r="D20" s="87">
        <v>138.31</v>
      </c>
      <c r="E20" s="87"/>
      <c r="F20" s="87">
        <v>138.31</v>
      </c>
      <c r="G20" s="94" t="s">
        <v>63</v>
      </c>
      <c r="H20" s="94" t="s">
        <v>64</v>
      </c>
      <c r="I20" s="94"/>
      <c r="J20" s="114"/>
      <c r="K20" s="94" t="s">
        <v>65</v>
      </c>
      <c r="L20" s="94" t="s">
        <v>66</v>
      </c>
      <c r="M20" s="94"/>
      <c r="N20" s="113"/>
      <c r="O20" s="94" t="s">
        <v>67</v>
      </c>
      <c r="P20" s="113"/>
      <c r="Q20" s="113"/>
      <c r="R20" s="113"/>
      <c r="S20" s="113"/>
      <c r="T20" s="113"/>
      <c r="U20" s="113"/>
      <c r="V20" s="113"/>
      <c r="W20" s="113"/>
      <c r="X20" s="113"/>
    </row>
    <row r="21" s="51" customFormat="1" ht="48" hidden="1" spans="1:24">
      <c r="A21" s="95"/>
      <c r="B21" s="96" t="s">
        <v>68</v>
      </c>
      <c r="C21" s="97" t="s">
        <v>62</v>
      </c>
      <c r="D21" s="98">
        <v>78.13</v>
      </c>
      <c r="E21" s="98"/>
      <c r="F21" s="98">
        <v>78.13</v>
      </c>
      <c r="G21" s="99" t="s">
        <v>69</v>
      </c>
      <c r="H21" s="100" t="s">
        <v>70</v>
      </c>
      <c r="I21" s="100"/>
      <c r="J21" s="115"/>
      <c r="K21" s="100"/>
      <c r="L21" s="115"/>
      <c r="M21" s="100"/>
      <c r="N21" s="116"/>
      <c r="O21" s="100"/>
      <c r="P21" s="116"/>
      <c r="Q21" s="116"/>
      <c r="R21" s="116"/>
      <c r="S21" s="116"/>
      <c r="T21" s="116"/>
      <c r="U21" s="116"/>
      <c r="V21" s="116"/>
      <c r="W21" s="116"/>
      <c r="X21" s="116"/>
    </row>
    <row r="22" s="51" customFormat="1" ht="30" hidden="1" customHeight="1" spans="1:24">
      <c r="A22" s="95"/>
      <c r="B22" s="96" t="s">
        <v>71</v>
      </c>
      <c r="C22" s="97" t="s">
        <v>62</v>
      </c>
      <c r="D22" s="98">
        <v>8.67</v>
      </c>
      <c r="E22" s="98"/>
      <c r="F22" s="98">
        <v>8.67</v>
      </c>
      <c r="G22" s="99" t="s">
        <v>72</v>
      </c>
      <c r="H22" s="100" t="s">
        <v>73</v>
      </c>
      <c r="I22" s="100"/>
      <c r="J22" s="115"/>
      <c r="K22" s="100"/>
      <c r="L22" s="115"/>
      <c r="M22" s="100"/>
      <c r="N22" s="116"/>
      <c r="O22" s="100"/>
      <c r="P22" s="116"/>
      <c r="Q22" s="116"/>
      <c r="R22" s="116"/>
      <c r="S22" s="116"/>
      <c r="T22" s="116"/>
      <c r="U22" s="116"/>
      <c r="V22" s="116"/>
      <c r="W22" s="116"/>
      <c r="X22" s="116"/>
    </row>
    <row r="23" s="51" customFormat="1" ht="36" hidden="1" spans="1:24">
      <c r="A23" s="95"/>
      <c r="B23" s="96" t="s">
        <v>74</v>
      </c>
      <c r="C23" s="97" t="s">
        <v>62</v>
      </c>
      <c r="D23" s="98">
        <v>51.51</v>
      </c>
      <c r="E23" s="98"/>
      <c r="F23" s="98">
        <v>51.51</v>
      </c>
      <c r="G23" s="99" t="s">
        <v>75</v>
      </c>
      <c r="H23" s="100" t="s">
        <v>76</v>
      </c>
      <c r="I23" s="100"/>
      <c r="J23" s="115"/>
      <c r="K23" s="100"/>
      <c r="L23" s="115"/>
      <c r="M23" s="100"/>
      <c r="N23" s="116"/>
      <c r="O23" s="100"/>
      <c r="P23" s="116"/>
      <c r="Q23" s="116"/>
      <c r="R23" s="116"/>
      <c r="S23" s="116"/>
      <c r="T23" s="116"/>
      <c r="U23" s="116"/>
      <c r="V23" s="116"/>
      <c r="W23" s="116"/>
      <c r="X23" s="116"/>
    </row>
    <row r="24" ht="39.9" hidden="1" customHeight="1" spans="1:24">
      <c r="A24" s="85">
        <v>3</v>
      </c>
      <c r="B24" s="86" t="s">
        <v>77</v>
      </c>
      <c r="C24" s="85" t="s">
        <v>62</v>
      </c>
      <c r="D24" s="87">
        <f>E24+F24</f>
        <v>265.43</v>
      </c>
      <c r="E24" s="87"/>
      <c r="F24" s="87">
        <v>265.43</v>
      </c>
      <c r="G24" s="88" t="s">
        <v>78</v>
      </c>
      <c r="H24" s="94" t="s">
        <v>79</v>
      </c>
      <c r="I24" s="85"/>
      <c r="J24" s="94"/>
      <c r="K24" s="112" t="s">
        <v>80</v>
      </c>
      <c r="L24" s="94" t="s">
        <v>66</v>
      </c>
      <c r="M24" s="113"/>
      <c r="N24" s="113"/>
      <c r="O24" s="94"/>
      <c r="P24" s="113"/>
      <c r="Q24" s="113"/>
      <c r="R24" s="113"/>
      <c r="S24" s="113"/>
      <c r="T24" s="113"/>
      <c r="U24" s="113"/>
      <c r="V24" s="113"/>
      <c r="W24" s="113"/>
      <c r="X24" s="113"/>
    </row>
    <row r="25" ht="25.05" customHeight="1" spans="1:24">
      <c r="A25" s="85">
        <v>4</v>
      </c>
      <c r="B25" s="86" t="s">
        <v>81</v>
      </c>
      <c r="C25" s="85" t="s">
        <v>62</v>
      </c>
      <c r="D25" s="87">
        <f>E25+F25</f>
        <v>29.7</v>
      </c>
      <c r="E25" s="87"/>
      <c r="F25" s="87">
        <v>29.7</v>
      </c>
      <c r="G25" s="88" t="s">
        <v>55</v>
      </c>
      <c r="H25" s="88" t="s">
        <v>82</v>
      </c>
      <c r="I25" s="85"/>
      <c r="J25" s="94"/>
      <c r="K25" s="112" t="s">
        <v>83</v>
      </c>
      <c r="L25" s="94" t="s">
        <v>66</v>
      </c>
      <c r="M25" s="113"/>
      <c r="N25" s="113"/>
      <c r="O25" s="94"/>
      <c r="P25" s="113"/>
      <c r="Q25" s="113"/>
      <c r="R25" s="113"/>
      <c r="S25" s="113"/>
      <c r="T25" s="113"/>
      <c r="U25" s="113"/>
      <c r="V25" s="113"/>
      <c r="W25" s="113"/>
      <c r="X25" s="113"/>
    </row>
    <row r="26" ht="25.05" customHeight="1" spans="1:24">
      <c r="A26" s="85">
        <v>5</v>
      </c>
      <c r="B26" s="86" t="s">
        <v>84</v>
      </c>
      <c r="C26" s="85" t="s">
        <v>85</v>
      </c>
      <c r="D26" s="87">
        <f>E26+F26</f>
        <v>758</v>
      </c>
      <c r="E26" s="87"/>
      <c r="F26" s="87">
        <v>758</v>
      </c>
      <c r="G26" s="88" t="s">
        <v>55</v>
      </c>
      <c r="H26" s="88" t="s">
        <v>82</v>
      </c>
      <c r="I26" s="85"/>
      <c r="J26" s="94"/>
      <c r="K26" s="112" t="s">
        <v>83</v>
      </c>
      <c r="L26" s="94" t="s">
        <v>66</v>
      </c>
      <c r="M26" s="113">
        <v>2017</v>
      </c>
      <c r="N26" s="113"/>
      <c r="O26" s="94"/>
      <c r="P26" s="113"/>
      <c r="Q26" s="113"/>
      <c r="R26" s="113"/>
      <c r="S26" s="113"/>
      <c r="T26" s="113"/>
      <c r="U26" s="113"/>
      <c r="V26" s="113"/>
      <c r="W26" s="113"/>
      <c r="X26" s="113"/>
    </row>
    <row r="27" ht="25.05" customHeight="1" spans="1:24">
      <c r="A27" s="85">
        <v>6</v>
      </c>
      <c r="B27" s="86" t="s">
        <v>86</v>
      </c>
      <c r="C27" s="85" t="s">
        <v>87</v>
      </c>
      <c r="D27" s="87">
        <f>E27+F27</f>
        <v>87.8</v>
      </c>
      <c r="E27" s="87"/>
      <c r="F27" s="87">
        <v>87.8</v>
      </c>
      <c r="G27" s="88" t="s">
        <v>55</v>
      </c>
      <c r="H27" s="88" t="s">
        <v>82</v>
      </c>
      <c r="I27" s="85"/>
      <c r="J27" s="94"/>
      <c r="K27" s="112" t="s">
        <v>83</v>
      </c>
      <c r="L27" s="94" t="s">
        <v>66</v>
      </c>
      <c r="M27" s="113"/>
      <c r="N27" s="113"/>
      <c r="O27" s="94"/>
      <c r="P27" s="113"/>
      <c r="Q27" s="113"/>
      <c r="R27" s="113"/>
      <c r="S27" s="113"/>
      <c r="T27" s="113"/>
      <c r="U27" s="113"/>
      <c r="V27" s="113"/>
      <c r="W27" s="113"/>
      <c r="X27" s="113"/>
    </row>
    <row r="28" ht="25.05" customHeight="1" spans="1:24">
      <c r="A28" s="85">
        <v>7</v>
      </c>
      <c r="B28" s="86" t="s">
        <v>88</v>
      </c>
      <c r="C28" s="85" t="s">
        <v>89</v>
      </c>
      <c r="D28" s="87">
        <f t="shared" ref="D28" si="0">E28+F28</f>
        <v>50.8</v>
      </c>
      <c r="E28" s="87"/>
      <c r="F28" s="87">
        <v>50.8</v>
      </c>
      <c r="G28" s="88" t="s">
        <v>55</v>
      </c>
      <c r="H28" s="88" t="s">
        <v>82</v>
      </c>
      <c r="I28" s="85"/>
      <c r="J28" s="94"/>
      <c r="K28" s="112" t="s">
        <v>83</v>
      </c>
      <c r="L28" s="94" t="s">
        <v>66</v>
      </c>
      <c r="M28" s="113"/>
      <c r="N28" s="113"/>
      <c r="O28" s="94"/>
      <c r="P28" s="113"/>
      <c r="Q28" s="113"/>
      <c r="R28" s="113"/>
      <c r="S28" s="113"/>
      <c r="T28" s="113"/>
      <c r="U28" s="113"/>
      <c r="V28" s="113"/>
      <c r="W28" s="113"/>
      <c r="X28" s="113"/>
    </row>
    <row r="29" ht="25.05" customHeight="1" spans="1:24">
      <c r="A29" s="85">
        <v>8</v>
      </c>
      <c r="B29" s="86" t="s">
        <v>90</v>
      </c>
      <c r="C29" s="85" t="s">
        <v>91</v>
      </c>
      <c r="D29" s="87">
        <f>F29</f>
        <v>40</v>
      </c>
      <c r="E29" s="87"/>
      <c r="F29" s="87">
        <v>40</v>
      </c>
      <c r="G29" s="88" t="s">
        <v>55</v>
      </c>
      <c r="H29" s="88" t="s">
        <v>82</v>
      </c>
      <c r="I29" s="85"/>
      <c r="J29" s="94"/>
      <c r="K29" s="112" t="s">
        <v>83</v>
      </c>
      <c r="L29" s="94" t="s">
        <v>66</v>
      </c>
      <c r="M29" s="113"/>
      <c r="N29" s="113"/>
      <c r="O29" s="94"/>
      <c r="P29" s="113"/>
      <c r="Q29" s="113"/>
      <c r="R29" s="113"/>
      <c r="S29" s="113"/>
      <c r="T29" s="113"/>
      <c r="U29" s="113"/>
      <c r="V29" s="113"/>
      <c r="W29" s="113"/>
      <c r="X29" s="113"/>
    </row>
    <row r="30" ht="25.05" customHeight="1" spans="1:24">
      <c r="A30" s="89" t="s">
        <v>92</v>
      </c>
      <c r="B30" s="90" t="s">
        <v>93</v>
      </c>
      <c r="C30" s="85"/>
      <c r="D30" s="101"/>
      <c r="E30" s="101"/>
      <c r="F30" s="101"/>
      <c r="G30" s="91"/>
      <c r="H30" s="92"/>
      <c r="I30" s="92"/>
      <c r="J30" s="91"/>
      <c r="K30" s="92"/>
      <c r="L30" s="91"/>
      <c r="M30" s="113"/>
      <c r="N30" s="113"/>
      <c r="O30" s="94"/>
      <c r="P30" s="113"/>
      <c r="Q30" s="113"/>
      <c r="R30" s="113"/>
      <c r="S30" s="113"/>
      <c r="T30" s="113"/>
      <c r="U30" s="113"/>
      <c r="V30" s="113"/>
      <c r="W30" s="113"/>
      <c r="X30" s="113"/>
    </row>
    <row r="31" ht="25.05" customHeight="1" spans="1:24">
      <c r="A31" s="85">
        <v>9</v>
      </c>
      <c r="B31" s="86" t="s">
        <v>94</v>
      </c>
      <c r="C31" s="85" t="s">
        <v>62</v>
      </c>
      <c r="D31" s="87">
        <v>47.3</v>
      </c>
      <c r="E31" s="87"/>
      <c r="F31" s="87">
        <v>47.3</v>
      </c>
      <c r="G31" s="88" t="s">
        <v>95</v>
      </c>
      <c r="H31" s="88" t="s">
        <v>96</v>
      </c>
      <c r="I31" s="85"/>
      <c r="J31" s="94"/>
      <c r="K31" s="94" t="s">
        <v>97</v>
      </c>
      <c r="L31" s="94" t="s">
        <v>66</v>
      </c>
      <c r="M31" s="113"/>
      <c r="N31" s="113"/>
      <c r="O31" s="94" t="s">
        <v>67</v>
      </c>
      <c r="P31" s="113"/>
      <c r="Q31" s="113"/>
      <c r="R31" s="113"/>
      <c r="S31" s="113"/>
      <c r="T31" s="113"/>
      <c r="U31" s="113"/>
      <c r="V31" s="113"/>
      <c r="W31" s="113"/>
      <c r="X31" s="113"/>
    </row>
    <row r="32" s="51" customFormat="1" ht="30" hidden="1" customHeight="1" spans="1:24">
      <c r="A32" s="95"/>
      <c r="B32" s="96" t="s">
        <v>98</v>
      </c>
      <c r="C32" s="95" t="s">
        <v>62</v>
      </c>
      <c r="D32" s="98">
        <v>17.76</v>
      </c>
      <c r="E32" s="98"/>
      <c r="F32" s="98">
        <v>17.76</v>
      </c>
      <c r="G32" s="99" t="s">
        <v>99</v>
      </c>
      <c r="H32" s="100" t="s">
        <v>79</v>
      </c>
      <c r="I32" s="95"/>
      <c r="J32" s="100"/>
      <c r="K32" s="100"/>
      <c r="L32" s="100"/>
      <c r="M32" s="116"/>
      <c r="N32" s="116"/>
      <c r="O32" s="100"/>
      <c r="P32" s="116"/>
      <c r="Q32" s="116"/>
      <c r="R32" s="116"/>
      <c r="S32" s="116"/>
      <c r="T32" s="116"/>
      <c r="U32" s="116"/>
      <c r="V32" s="116"/>
      <c r="W32" s="116"/>
      <c r="X32" s="116"/>
    </row>
    <row r="33" s="51" customFormat="1" ht="19.05" customHeight="1" spans="1:24">
      <c r="A33" s="95"/>
      <c r="B33" s="102" t="s">
        <v>100</v>
      </c>
      <c r="C33" s="95" t="s">
        <v>62</v>
      </c>
      <c r="D33" s="98">
        <v>6.3</v>
      </c>
      <c r="E33" s="98"/>
      <c r="F33" s="98">
        <v>6.3</v>
      </c>
      <c r="G33" s="99" t="s">
        <v>101</v>
      </c>
      <c r="H33" s="99" t="s">
        <v>82</v>
      </c>
      <c r="I33" s="95"/>
      <c r="J33" s="100"/>
      <c r="K33" s="100"/>
      <c r="L33" s="100"/>
      <c r="M33" s="116"/>
      <c r="N33" s="116"/>
      <c r="O33" s="100"/>
      <c r="P33" s="116"/>
      <c r="Q33" s="116"/>
      <c r="R33" s="116"/>
      <c r="S33" s="116"/>
      <c r="T33" s="116"/>
      <c r="U33" s="116"/>
      <c r="V33" s="116"/>
      <c r="W33" s="116"/>
      <c r="X33" s="116"/>
    </row>
    <row r="34" s="51" customFormat="1" ht="18.9" hidden="1" customHeight="1" spans="1:24">
      <c r="A34" s="95"/>
      <c r="B34" s="96" t="s">
        <v>74</v>
      </c>
      <c r="C34" s="95" t="s">
        <v>62</v>
      </c>
      <c r="D34" s="98">
        <v>17.59</v>
      </c>
      <c r="E34" s="98"/>
      <c r="F34" s="98">
        <v>17.59</v>
      </c>
      <c r="G34" s="99" t="s">
        <v>102</v>
      </c>
      <c r="H34" s="100" t="s">
        <v>76</v>
      </c>
      <c r="I34" s="95"/>
      <c r="J34" s="100"/>
      <c r="K34" s="100"/>
      <c r="L34" s="100"/>
      <c r="M34" s="116"/>
      <c r="N34" s="116"/>
      <c r="O34" s="100"/>
      <c r="P34" s="116"/>
      <c r="Q34" s="116"/>
      <c r="R34" s="116"/>
      <c r="S34" s="116"/>
      <c r="T34" s="116"/>
      <c r="U34" s="116"/>
      <c r="V34" s="116"/>
      <c r="W34" s="116"/>
      <c r="X34" s="116"/>
    </row>
    <row r="35" s="51" customFormat="1" ht="18.9" hidden="1" customHeight="1" spans="1:24">
      <c r="A35" s="95"/>
      <c r="B35" s="96" t="s">
        <v>103</v>
      </c>
      <c r="C35" s="95" t="s">
        <v>62</v>
      </c>
      <c r="D35" s="98">
        <v>5.65</v>
      </c>
      <c r="E35" s="98"/>
      <c r="F35" s="98">
        <v>5.65</v>
      </c>
      <c r="G35" s="99" t="s">
        <v>104</v>
      </c>
      <c r="H35" s="100" t="s">
        <v>105</v>
      </c>
      <c r="I35" s="95"/>
      <c r="J35" s="100"/>
      <c r="K35" s="100"/>
      <c r="L35" s="100"/>
      <c r="M35" s="116"/>
      <c r="N35" s="116"/>
      <c r="O35" s="100"/>
      <c r="P35" s="116"/>
      <c r="Q35" s="116"/>
      <c r="R35" s="116"/>
      <c r="S35" s="116"/>
      <c r="T35" s="116"/>
      <c r="U35" s="116"/>
      <c r="V35" s="116"/>
      <c r="W35" s="116"/>
      <c r="X35" s="116"/>
    </row>
    <row r="36" s="51" customFormat="1" ht="30" hidden="1" customHeight="1" spans="1:24">
      <c r="A36" s="95"/>
      <c r="B36" s="96" t="s">
        <v>106</v>
      </c>
      <c r="C36" s="95" t="s">
        <v>62</v>
      </c>
      <c r="D36" s="98">
        <v>9.19</v>
      </c>
      <c r="E36" s="98"/>
      <c r="F36" s="98">
        <v>9.19</v>
      </c>
      <c r="G36" s="99" t="s">
        <v>107</v>
      </c>
      <c r="H36" s="100" t="s">
        <v>108</v>
      </c>
      <c r="I36" s="95"/>
      <c r="J36" s="100"/>
      <c r="K36" s="100"/>
      <c r="L36" s="100"/>
      <c r="M36" s="116"/>
      <c r="N36" s="116"/>
      <c r="O36" s="100"/>
      <c r="P36" s="116"/>
      <c r="Q36" s="116"/>
      <c r="R36" s="116"/>
      <c r="S36" s="116"/>
      <c r="T36" s="116"/>
      <c r="U36" s="116"/>
      <c r="V36" s="116"/>
      <c r="W36" s="116"/>
      <c r="X36" s="116"/>
    </row>
    <row r="37" ht="30" hidden="1" customHeight="1" spans="1:24">
      <c r="A37" s="85">
        <v>10</v>
      </c>
      <c r="B37" s="86" t="s">
        <v>109</v>
      </c>
      <c r="C37" s="85" t="s">
        <v>62</v>
      </c>
      <c r="D37" s="87">
        <f>E37+F37</f>
        <v>8</v>
      </c>
      <c r="E37" s="87"/>
      <c r="F37" s="87">
        <v>8</v>
      </c>
      <c r="G37" s="88" t="s">
        <v>110</v>
      </c>
      <c r="H37" s="88" t="s">
        <v>111</v>
      </c>
      <c r="I37" s="85"/>
      <c r="J37" s="94"/>
      <c r="K37" s="112" t="s">
        <v>83</v>
      </c>
      <c r="L37" s="94" t="s">
        <v>112</v>
      </c>
      <c r="M37" s="113">
        <v>2018</v>
      </c>
      <c r="N37" s="113"/>
      <c r="O37" s="94" t="s">
        <v>67</v>
      </c>
      <c r="P37" s="113"/>
      <c r="Q37" s="113"/>
      <c r="R37" s="113"/>
      <c r="S37" s="113"/>
      <c r="T37" s="113"/>
      <c r="U37" s="113"/>
      <c r="V37" s="113"/>
      <c r="W37" s="113"/>
      <c r="X37" s="113"/>
    </row>
    <row r="38" s="51" customFormat="1" ht="50.1" hidden="1" customHeight="1" spans="1:24">
      <c r="A38" s="95"/>
      <c r="B38" s="96" t="s">
        <v>113</v>
      </c>
      <c r="C38" s="95" t="s">
        <v>62</v>
      </c>
      <c r="D38" s="98">
        <v>2.1</v>
      </c>
      <c r="E38" s="98"/>
      <c r="F38" s="98">
        <v>2.1</v>
      </c>
      <c r="G38" s="99" t="s">
        <v>114</v>
      </c>
      <c r="H38" s="99" t="s">
        <v>111</v>
      </c>
      <c r="I38" s="95"/>
      <c r="J38" s="100"/>
      <c r="K38" s="117" t="s">
        <v>115</v>
      </c>
      <c r="L38" s="100"/>
      <c r="M38" s="116"/>
      <c r="N38" s="116"/>
      <c r="O38" s="100"/>
      <c r="P38" s="116"/>
      <c r="Q38" s="116"/>
      <c r="R38" s="116"/>
      <c r="S38" s="116"/>
      <c r="T38" s="116"/>
      <c r="U38" s="116"/>
      <c r="V38" s="116"/>
      <c r="W38" s="116"/>
      <c r="X38" s="116"/>
    </row>
    <row r="39" ht="30" hidden="1" customHeight="1" spans="1:24">
      <c r="A39" s="85">
        <v>11</v>
      </c>
      <c r="B39" s="86" t="s">
        <v>109</v>
      </c>
      <c r="C39" s="85" t="s">
        <v>62</v>
      </c>
      <c r="D39" s="87">
        <f>E39+F39</f>
        <v>8</v>
      </c>
      <c r="E39" s="87"/>
      <c r="F39" s="87">
        <v>8</v>
      </c>
      <c r="G39" s="88" t="s">
        <v>116</v>
      </c>
      <c r="H39" s="88" t="s">
        <v>117</v>
      </c>
      <c r="I39" s="85"/>
      <c r="J39" s="94"/>
      <c r="K39" s="112" t="s">
        <v>83</v>
      </c>
      <c r="L39" s="94" t="s">
        <v>66</v>
      </c>
      <c r="M39" s="113">
        <v>2017</v>
      </c>
      <c r="N39" s="113"/>
      <c r="O39" s="94" t="s">
        <v>67</v>
      </c>
      <c r="P39" s="113"/>
      <c r="Q39" s="113"/>
      <c r="R39" s="113"/>
      <c r="S39" s="113"/>
      <c r="T39" s="113"/>
      <c r="U39" s="113"/>
      <c r="V39" s="113"/>
      <c r="W39" s="113"/>
      <c r="X39" s="113"/>
    </row>
    <row r="40" ht="48" hidden="1" spans="1:24">
      <c r="A40" s="85">
        <v>12</v>
      </c>
      <c r="B40" s="86" t="s">
        <v>118</v>
      </c>
      <c r="C40" s="85" t="s">
        <v>119</v>
      </c>
      <c r="D40" s="87">
        <v>150</v>
      </c>
      <c r="E40" s="87"/>
      <c r="F40" s="87">
        <v>150</v>
      </c>
      <c r="G40" s="88" t="s">
        <v>120</v>
      </c>
      <c r="H40" s="88" t="s">
        <v>121</v>
      </c>
      <c r="I40" s="85"/>
      <c r="J40" s="94"/>
      <c r="K40" s="112" t="s">
        <v>83</v>
      </c>
      <c r="L40" s="94" t="s">
        <v>66</v>
      </c>
      <c r="M40" s="113"/>
      <c r="N40" s="113"/>
      <c r="O40" s="94"/>
      <c r="P40" s="113"/>
      <c r="Q40" s="113"/>
      <c r="R40" s="113"/>
      <c r="S40" s="113"/>
      <c r="T40" s="113"/>
      <c r="U40" s="113"/>
      <c r="V40" s="113"/>
      <c r="W40" s="113"/>
      <c r="X40" s="113"/>
    </row>
    <row r="41" s="51" customFormat="1" ht="28.5" hidden="1" customHeight="1" spans="1:24">
      <c r="A41" s="182" t="s">
        <v>122</v>
      </c>
      <c r="B41" s="96" t="s">
        <v>123</v>
      </c>
      <c r="C41" s="95" t="s">
        <v>87</v>
      </c>
      <c r="D41" s="98">
        <v>60</v>
      </c>
      <c r="E41" s="98"/>
      <c r="F41" s="98">
        <v>60</v>
      </c>
      <c r="G41" s="100" t="s">
        <v>124</v>
      </c>
      <c r="H41" s="99" t="s">
        <v>121</v>
      </c>
      <c r="I41" s="95"/>
      <c r="J41" s="100"/>
      <c r="K41" s="112" t="s">
        <v>83</v>
      </c>
      <c r="L41" s="94" t="s">
        <v>66</v>
      </c>
      <c r="M41" s="116"/>
      <c r="N41" s="116"/>
      <c r="O41" s="100"/>
      <c r="P41" s="116"/>
      <c r="Q41" s="116"/>
      <c r="R41" s="116"/>
      <c r="S41" s="116"/>
      <c r="T41" s="116"/>
      <c r="U41" s="116"/>
      <c r="V41" s="116"/>
      <c r="W41" s="116"/>
      <c r="X41" s="116"/>
    </row>
    <row r="42" s="51" customFormat="1" ht="30" hidden="1" customHeight="1" spans="1:24">
      <c r="A42" s="182" t="s">
        <v>122</v>
      </c>
      <c r="B42" s="96" t="s">
        <v>125</v>
      </c>
      <c r="C42" s="95" t="s">
        <v>62</v>
      </c>
      <c r="D42" s="98">
        <v>10</v>
      </c>
      <c r="E42" s="98"/>
      <c r="F42" s="98">
        <v>10</v>
      </c>
      <c r="G42" s="99" t="s">
        <v>126</v>
      </c>
      <c r="H42" s="99" t="s">
        <v>121</v>
      </c>
      <c r="I42" s="95"/>
      <c r="J42" s="100"/>
      <c r="K42" s="112" t="s">
        <v>83</v>
      </c>
      <c r="L42" s="94" t="s">
        <v>66</v>
      </c>
      <c r="M42" s="116"/>
      <c r="N42" s="116"/>
      <c r="O42" s="100"/>
      <c r="P42" s="116"/>
      <c r="Q42" s="116"/>
      <c r="R42" s="116"/>
      <c r="S42" s="116"/>
      <c r="T42" s="116"/>
      <c r="U42" s="116"/>
      <c r="V42" s="116"/>
      <c r="W42" s="116"/>
      <c r="X42" s="116"/>
    </row>
    <row r="43" s="51" customFormat="1" ht="30" hidden="1" customHeight="1" spans="1:24">
      <c r="A43" s="182" t="s">
        <v>122</v>
      </c>
      <c r="B43" s="96" t="s">
        <v>127</v>
      </c>
      <c r="C43" s="95" t="s">
        <v>128</v>
      </c>
      <c r="D43" s="98">
        <v>15</v>
      </c>
      <c r="E43" s="98"/>
      <c r="F43" s="98">
        <v>15</v>
      </c>
      <c r="G43" s="100" t="s">
        <v>129</v>
      </c>
      <c r="H43" s="99" t="s">
        <v>121</v>
      </c>
      <c r="I43" s="95"/>
      <c r="J43" s="100"/>
      <c r="K43" s="112" t="s">
        <v>83</v>
      </c>
      <c r="L43" s="94" t="s">
        <v>66</v>
      </c>
      <c r="M43" s="116"/>
      <c r="N43" s="116"/>
      <c r="O43" s="100"/>
      <c r="P43" s="116"/>
      <c r="Q43" s="116"/>
      <c r="R43" s="116"/>
      <c r="S43" s="116"/>
      <c r="T43" s="116"/>
      <c r="U43" s="116"/>
      <c r="V43" s="116"/>
      <c r="W43" s="116"/>
      <c r="X43" s="116"/>
    </row>
    <row r="44" s="51" customFormat="1" ht="30" hidden="1" customHeight="1" spans="1:24">
      <c r="A44" s="182" t="s">
        <v>122</v>
      </c>
      <c r="B44" s="96" t="s">
        <v>130</v>
      </c>
      <c r="C44" s="95" t="s">
        <v>131</v>
      </c>
      <c r="D44" s="98">
        <v>65</v>
      </c>
      <c r="E44" s="98"/>
      <c r="F44" s="98">
        <v>65</v>
      </c>
      <c r="G44" s="99" t="s">
        <v>132</v>
      </c>
      <c r="H44" s="99" t="s">
        <v>121</v>
      </c>
      <c r="I44" s="95"/>
      <c r="J44" s="100"/>
      <c r="K44" s="112" t="s">
        <v>83</v>
      </c>
      <c r="L44" s="94" t="s">
        <v>66</v>
      </c>
      <c r="M44" s="116"/>
      <c r="N44" s="116"/>
      <c r="O44" s="100"/>
      <c r="P44" s="116"/>
      <c r="Q44" s="116"/>
      <c r="R44" s="116"/>
      <c r="S44" s="116"/>
      <c r="T44" s="116"/>
      <c r="U44" s="116"/>
      <c r="V44" s="116"/>
      <c r="W44" s="116"/>
      <c r="X44" s="116"/>
    </row>
    <row r="45" ht="24" hidden="1" spans="1:24">
      <c r="A45" s="85">
        <v>13</v>
      </c>
      <c r="B45" s="86" t="s">
        <v>133</v>
      </c>
      <c r="C45" s="85" t="s">
        <v>134</v>
      </c>
      <c r="D45" s="87">
        <v>98.66</v>
      </c>
      <c r="E45" s="87"/>
      <c r="F45" s="87">
        <v>98.66</v>
      </c>
      <c r="G45" s="88" t="s">
        <v>135</v>
      </c>
      <c r="H45" s="94" t="s">
        <v>79</v>
      </c>
      <c r="I45" s="85"/>
      <c r="J45" s="94"/>
      <c r="K45" s="112" t="s">
        <v>83</v>
      </c>
      <c r="L45" s="94" t="s">
        <v>66</v>
      </c>
      <c r="M45" s="113"/>
      <c r="N45" s="113"/>
      <c r="O45" s="94"/>
      <c r="P45" s="113"/>
      <c r="Q45" s="113"/>
      <c r="R45" s="113"/>
      <c r="S45" s="113"/>
      <c r="T45" s="113"/>
      <c r="U45" s="113"/>
      <c r="V45" s="113"/>
      <c r="W45" s="113"/>
      <c r="X45" s="113"/>
    </row>
    <row r="46" s="51" customFormat="1" ht="30" hidden="1" customHeight="1" spans="1:24">
      <c r="A46" s="182" t="s">
        <v>122</v>
      </c>
      <c r="B46" s="96" t="s">
        <v>136</v>
      </c>
      <c r="C46" s="95" t="s">
        <v>137</v>
      </c>
      <c r="D46" s="98">
        <v>28.81</v>
      </c>
      <c r="E46" s="98"/>
      <c r="F46" s="98">
        <v>28.81</v>
      </c>
      <c r="G46" s="99" t="s">
        <v>138</v>
      </c>
      <c r="H46" s="100" t="s">
        <v>79</v>
      </c>
      <c r="I46" s="95"/>
      <c r="J46" s="100"/>
      <c r="K46" s="112" t="s">
        <v>83</v>
      </c>
      <c r="L46" s="94" t="s">
        <v>112</v>
      </c>
      <c r="M46" s="116"/>
      <c r="N46" s="116"/>
      <c r="O46" s="100"/>
      <c r="P46" s="116"/>
      <c r="Q46" s="116"/>
      <c r="R46" s="116"/>
      <c r="S46" s="116"/>
      <c r="T46" s="116"/>
      <c r="U46" s="116"/>
      <c r="V46" s="116"/>
      <c r="W46" s="116"/>
      <c r="X46" s="116"/>
    </row>
    <row r="47" s="51" customFormat="1" ht="30" hidden="1" customHeight="1" spans="1:24">
      <c r="A47" s="182" t="s">
        <v>122</v>
      </c>
      <c r="B47" s="96" t="s">
        <v>139</v>
      </c>
      <c r="C47" s="95" t="s">
        <v>89</v>
      </c>
      <c r="D47" s="98">
        <v>8.31</v>
      </c>
      <c r="E47" s="98"/>
      <c r="F47" s="98">
        <v>8.31</v>
      </c>
      <c r="G47" s="99" t="s">
        <v>140</v>
      </c>
      <c r="H47" s="100" t="s">
        <v>79</v>
      </c>
      <c r="I47" s="95"/>
      <c r="J47" s="100"/>
      <c r="K47" s="112"/>
      <c r="L47" s="94"/>
      <c r="M47" s="116"/>
      <c r="N47" s="116"/>
      <c r="O47" s="100"/>
      <c r="P47" s="116"/>
      <c r="Q47" s="116"/>
      <c r="R47" s="116"/>
      <c r="S47" s="116"/>
      <c r="T47" s="116"/>
      <c r="U47" s="116"/>
      <c r="V47" s="116"/>
      <c r="W47" s="116"/>
      <c r="X47" s="116"/>
    </row>
    <row r="48" s="51" customFormat="1" ht="30" hidden="1" customHeight="1" spans="1:24">
      <c r="A48" s="182" t="s">
        <v>122</v>
      </c>
      <c r="B48" s="96" t="s">
        <v>136</v>
      </c>
      <c r="C48" s="95" t="s">
        <v>137</v>
      </c>
      <c r="D48" s="98">
        <v>9.81</v>
      </c>
      <c r="E48" s="98"/>
      <c r="F48" s="98">
        <v>9.81</v>
      </c>
      <c r="G48" s="99" t="s">
        <v>141</v>
      </c>
      <c r="H48" s="100" t="s">
        <v>79</v>
      </c>
      <c r="I48" s="95"/>
      <c r="J48" s="100"/>
      <c r="K48" s="112" t="s">
        <v>83</v>
      </c>
      <c r="L48" s="94" t="s">
        <v>112</v>
      </c>
      <c r="M48" s="116"/>
      <c r="N48" s="116"/>
      <c r="O48" s="100"/>
      <c r="P48" s="116"/>
      <c r="Q48" s="116"/>
      <c r="R48" s="116"/>
      <c r="S48" s="116"/>
      <c r="T48" s="116"/>
      <c r="U48" s="116"/>
      <c r="V48" s="116"/>
      <c r="W48" s="116"/>
      <c r="X48" s="116"/>
    </row>
    <row r="49" s="51" customFormat="1" ht="30" hidden="1" customHeight="1" spans="1:24">
      <c r="A49" s="182" t="s">
        <v>122</v>
      </c>
      <c r="B49" s="96" t="s">
        <v>142</v>
      </c>
      <c r="C49" s="95" t="s">
        <v>137</v>
      </c>
      <c r="D49" s="98">
        <v>51.73</v>
      </c>
      <c r="E49" s="98"/>
      <c r="F49" s="98">
        <v>51.73</v>
      </c>
      <c r="G49" s="99" t="s">
        <v>143</v>
      </c>
      <c r="H49" s="100" t="s">
        <v>79</v>
      </c>
      <c r="I49" s="95"/>
      <c r="J49" s="100"/>
      <c r="K49" s="112" t="s">
        <v>83</v>
      </c>
      <c r="L49" s="94" t="s">
        <v>112</v>
      </c>
      <c r="M49" s="116"/>
      <c r="N49" s="116"/>
      <c r="O49" s="100"/>
      <c r="P49" s="116"/>
      <c r="Q49" s="116"/>
      <c r="R49" s="116"/>
      <c r="S49" s="116"/>
      <c r="T49" s="116"/>
      <c r="U49" s="116"/>
      <c r="V49" s="116"/>
      <c r="W49" s="116"/>
      <c r="X49" s="116"/>
    </row>
    <row r="50" ht="28.5" hidden="1" customHeight="1" spans="1:24">
      <c r="A50" s="85">
        <v>14</v>
      </c>
      <c r="B50" s="86" t="s">
        <v>144</v>
      </c>
      <c r="C50" s="85" t="s">
        <v>145</v>
      </c>
      <c r="D50" s="87">
        <f>E50+F50</f>
        <v>28.27</v>
      </c>
      <c r="E50" s="87"/>
      <c r="F50" s="87">
        <v>28.27</v>
      </c>
      <c r="G50" s="88" t="s">
        <v>146</v>
      </c>
      <c r="H50" s="88" t="s">
        <v>117</v>
      </c>
      <c r="I50" s="85"/>
      <c r="J50" s="94"/>
      <c r="K50" s="112" t="s">
        <v>83</v>
      </c>
      <c r="L50" s="94" t="s">
        <v>112</v>
      </c>
      <c r="M50" s="113">
        <v>2017</v>
      </c>
      <c r="N50" s="113"/>
      <c r="O50" s="94" t="s">
        <v>67</v>
      </c>
      <c r="P50" s="113"/>
      <c r="Q50" s="113"/>
      <c r="R50" s="113"/>
      <c r="S50" s="113"/>
      <c r="T50" s="113"/>
      <c r="U50" s="113"/>
      <c r="V50" s="113"/>
      <c r="W50" s="113"/>
      <c r="X50" s="113"/>
    </row>
    <row r="51" ht="30" hidden="1" customHeight="1" spans="1:24">
      <c r="A51" s="85">
        <v>15</v>
      </c>
      <c r="B51" s="103" t="s">
        <v>147</v>
      </c>
      <c r="C51" s="85" t="s">
        <v>145</v>
      </c>
      <c r="D51" s="87">
        <v>5.4</v>
      </c>
      <c r="E51" s="104"/>
      <c r="F51" s="87">
        <v>5.4</v>
      </c>
      <c r="G51" s="94" t="s">
        <v>148</v>
      </c>
      <c r="H51" s="94" t="s">
        <v>149</v>
      </c>
      <c r="I51" s="85"/>
      <c r="J51" s="94"/>
      <c r="K51" s="94" t="s">
        <v>150</v>
      </c>
      <c r="L51" s="94"/>
      <c r="M51" s="94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</row>
    <row r="52" ht="30" hidden="1" customHeight="1" spans="1:24">
      <c r="A52" s="85">
        <v>16</v>
      </c>
      <c r="B52" s="103" t="s">
        <v>151</v>
      </c>
      <c r="C52" s="85" t="s">
        <v>145</v>
      </c>
      <c r="D52" s="87">
        <v>1.5</v>
      </c>
      <c r="E52" s="104"/>
      <c r="F52" s="87">
        <v>1.5</v>
      </c>
      <c r="G52" s="94" t="s">
        <v>152</v>
      </c>
      <c r="H52" s="94" t="s">
        <v>153</v>
      </c>
      <c r="I52" s="85"/>
      <c r="J52" s="94"/>
      <c r="K52" s="94" t="s">
        <v>154</v>
      </c>
      <c r="L52" s="94"/>
      <c r="M52" s="94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</row>
    <row r="53" ht="42" hidden="1" customHeight="1" spans="1:24">
      <c r="A53" s="85">
        <v>17</v>
      </c>
      <c r="B53" s="86" t="s">
        <v>155</v>
      </c>
      <c r="C53" s="85" t="s">
        <v>156</v>
      </c>
      <c r="D53" s="87">
        <f>E53+F53</f>
        <v>0.86</v>
      </c>
      <c r="E53" s="87"/>
      <c r="F53" s="87">
        <v>0.86</v>
      </c>
      <c r="G53" s="94" t="s">
        <v>55</v>
      </c>
      <c r="H53" s="94" t="s">
        <v>79</v>
      </c>
      <c r="I53" s="85"/>
      <c r="J53" s="94"/>
      <c r="K53" s="112" t="s">
        <v>157</v>
      </c>
      <c r="L53" s="94" t="s">
        <v>112</v>
      </c>
      <c r="M53" s="113"/>
      <c r="N53" s="113"/>
      <c r="O53" s="94" t="s">
        <v>67</v>
      </c>
      <c r="P53" s="113"/>
      <c r="Q53" s="113"/>
      <c r="R53" s="113"/>
      <c r="S53" s="113"/>
      <c r="T53" s="113"/>
      <c r="U53" s="113"/>
      <c r="V53" s="113"/>
      <c r="W53" s="113"/>
      <c r="X53" s="113"/>
    </row>
    <row r="54" ht="28.5" hidden="1" customHeight="1" spans="1:24">
      <c r="A54" s="85">
        <v>18</v>
      </c>
      <c r="B54" s="103" t="s">
        <v>158</v>
      </c>
      <c r="C54" s="85" t="s">
        <v>156</v>
      </c>
      <c r="D54" s="87">
        <f>E54+F54</f>
        <v>0.06</v>
      </c>
      <c r="E54" s="87"/>
      <c r="F54" s="87">
        <v>0.06</v>
      </c>
      <c r="G54" s="88" t="s">
        <v>159</v>
      </c>
      <c r="H54" s="88" t="s">
        <v>76</v>
      </c>
      <c r="I54" s="85"/>
      <c r="J54" s="94"/>
      <c r="K54" s="112" t="s">
        <v>83</v>
      </c>
      <c r="L54" s="94" t="s">
        <v>112</v>
      </c>
      <c r="M54" s="113">
        <v>2017</v>
      </c>
      <c r="N54" s="113"/>
      <c r="O54" s="94" t="s">
        <v>67</v>
      </c>
      <c r="P54" s="113"/>
      <c r="Q54" s="113"/>
      <c r="R54" s="113"/>
      <c r="S54" s="113"/>
      <c r="T54" s="113"/>
      <c r="U54" s="113"/>
      <c r="V54" s="113"/>
      <c r="W54" s="113"/>
      <c r="X54" s="113"/>
    </row>
    <row r="55" ht="48" spans="1:24">
      <c r="A55" s="85">
        <v>19</v>
      </c>
      <c r="B55" s="86" t="s">
        <v>160</v>
      </c>
      <c r="C55" s="85" t="s">
        <v>156</v>
      </c>
      <c r="D55" s="87">
        <f>SUM(D56:D62)</f>
        <v>2.5</v>
      </c>
      <c r="E55" s="87"/>
      <c r="F55" s="87">
        <f t="shared" ref="F55" si="1">SUM(F56:F62)</f>
        <v>2.5</v>
      </c>
      <c r="G55" s="88" t="s">
        <v>161</v>
      </c>
      <c r="H55" s="88" t="s">
        <v>162</v>
      </c>
      <c r="I55" s="85"/>
      <c r="J55" s="94"/>
      <c r="K55" s="112" t="s">
        <v>163</v>
      </c>
      <c r="L55" s="94" t="s">
        <v>112</v>
      </c>
      <c r="M55" s="113">
        <v>2017</v>
      </c>
      <c r="N55" s="113"/>
      <c r="O55" s="94" t="s">
        <v>67</v>
      </c>
      <c r="P55" s="113"/>
      <c r="Q55" s="113"/>
      <c r="R55" s="113"/>
      <c r="S55" s="113"/>
      <c r="T55" s="113"/>
      <c r="U55" s="113"/>
      <c r="V55" s="113"/>
      <c r="W55" s="113"/>
      <c r="X55" s="113"/>
    </row>
    <row r="56" s="51" customFormat="1" ht="18.9" hidden="1" customHeight="1" spans="1:24">
      <c r="A56" s="95"/>
      <c r="B56" s="102" t="s">
        <v>164</v>
      </c>
      <c r="C56" s="95" t="s">
        <v>156</v>
      </c>
      <c r="D56" s="98">
        <f t="shared" ref="D56:D62" si="2">E56+F56</f>
        <v>0.7</v>
      </c>
      <c r="E56" s="98"/>
      <c r="F56" s="98">
        <v>0.7</v>
      </c>
      <c r="G56" s="99" t="s">
        <v>55</v>
      </c>
      <c r="H56" s="99" t="s">
        <v>117</v>
      </c>
      <c r="I56" s="95"/>
      <c r="J56" s="100"/>
      <c r="K56" s="117"/>
      <c r="L56" s="100"/>
      <c r="M56" s="116"/>
      <c r="N56" s="116"/>
      <c r="O56" s="100"/>
      <c r="P56" s="116"/>
      <c r="Q56" s="116"/>
      <c r="R56" s="116"/>
      <c r="S56" s="116"/>
      <c r="T56" s="116"/>
      <c r="U56" s="116"/>
      <c r="V56" s="116"/>
      <c r="W56" s="116"/>
      <c r="X56" s="116"/>
    </row>
    <row r="57" s="51" customFormat="1" ht="18.9" hidden="1" customHeight="1" spans="1:24">
      <c r="A57" s="95"/>
      <c r="B57" s="102" t="s">
        <v>103</v>
      </c>
      <c r="C57" s="95" t="s">
        <v>156</v>
      </c>
      <c r="D57" s="98">
        <f t="shared" si="2"/>
        <v>0.4</v>
      </c>
      <c r="E57" s="98"/>
      <c r="F57" s="98">
        <v>0.4</v>
      </c>
      <c r="G57" s="99" t="s">
        <v>165</v>
      </c>
      <c r="H57" s="99" t="s">
        <v>105</v>
      </c>
      <c r="I57" s="95"/>
      <c r="J57" s="100"/>
      <c r="K57" s="117"/>
      <c r="L57" s="100"/>
      <c r="M57" s="116"/>
      <c r="N57" s="116"/>
      <c r="O57" s="100"/>
      <c r="P57" s="116"/>
      <c r="Q57" s="116"/>
      <c r="R57" s="116"/>
      <c r="S57" s="116"/>
      <c r="T57" s="116"/>
      <c r="U57" s="116"/>
      <c r="V57" s="116"/>
      <c r="W57" s="116"/>
      <c r="X57" s="116"/>
    </row>
    <row r="58" s="51" customFormat="1" ht="18.9" hidden="1" customHeight="1" spans="1:24">
      <c r="A58" s="95"/>
      <c r="B58" s="102" t="s">
        <v>166</v>
      </c>
      <c r="C58" s="95" t="s">
        <v>156</v>
      </c>
      <c r="D58" s="98">
        <f t="shared" si="2"/>
        <v>0.25</v>
      </c>
      <c r="E58" s="98"/>
      <c r="F58" s="98">
        <v>0.25</v>
      </c>
      <c r="G58" s="99" t="s">
        <v>167</v>
      </c>
      <c r="H58" s="99" t="s">
        <v>168</v>
      </c>
      <c r="I58" s="95"/>
      <c r="J58" s="100"/>
      <c r="K58" s="117"/>
      <c r="L58" s="100"/>
      <c r="M58" s="116"/>
      <c r="N58" s="116"/>
      <c r="O58" s="100"/>
      <c r="P58" s="116"/>
      <c r="Q58" s="116"/>
      <c r="R58" s="116"/>
      <c r="S58" s="116"/>
      <c r="T58" s="116"/>
      <c r="U58" s="116"/>
      <c r="V58" s="116"/>
      <c r="W58" s="116"/>
      <c r="X58" s="116"/>
    </row>
    <row r="59" s="51" customFormat="1" ht="18.9" hidden="1" customHeight="1" spans="1:24">
      <c r="A59" s="95"/>
      <c r="B59" s="102" t="s">
        <v>68</v>
      </c>
      <c r="C59" s="95" t="s">
        <v>156</v>
      </c>
      <c r="D59" s="98">
        <f t="shared" si="2"/>
        <v>0.15</v>
      </c>
      <c r="E59" s="98"/>
      <c r="F59" s="98">
        <v>0.15</v>
      </c>
      <c r="G59" s="99" t="s">
        <v>169</v>
      </c>
      <c r="H59" s="99" t="s">
        <v>70</v>
      </c>
      <c r="I59" s="95"/>
      <c r="J59" s="100"/>
      <c r="K59" s="117"/>
      <c r="L59" s="100"/>
      <c r="M59" s="116"/>
      <c r="N59" s="116"/>
      <c r="O59" s="100"/>
      <c r="P59" s="116"/>
      <c r="Q59" s="116"/>
      <c r="R59" s="116"/>
      <c r="S59" s="116"/>
      <c r="T59" s="116"/>
      <c r="U59" s="116"/>
      <c r="V59" s="116"/>
      <c r="W59" s="116"/>
      <c r="X59" s="116"/>
    </row>
    <row r="60" s="51" customFormat="1" ht="18.9" hidden="1" customHeight="1" spans="1:24">
      <c r="A60" s="95"/>
      <c r="B60" s="102" t="s">
        <v>71</v>
      </c>
      <c r="C60" s="95" t="s">
        <v>156</v>
      </c>
      <c r="D60" s="98">
        <f t="shared" si="2"/>
        <v>0.34</v>
      </c>
      <c r="E60" s="98"/>
      <c r="F60" s="98">
        <v>0.34</v>
      </c>
      <c r="G60" s="99" t="s">
        <v>170</v>
      </c>
      <c r="H60" s="99" t="s">
        <v>73</v>
      </c>
      <c r="I60" s="95"/>
      <c r="J60" s="100"/>
      <c r="K60" s="117"/>
      <c r="L60" s="100"/>
      <c r="M60" s="116"/>
      <c r="N60" s="116"/>
      <c r="O60" s="100"/>
      <c r="P60" s="116"/>
      <c r="Q60" s="116"/>
      <c r="R60" s="116"/>
      <c r="S60" s="116"/>
      <c r="T60" s="116"/>
      <c r="U60" s="116"/>
      <c r="V60" s="116"/>
      <c r="W60" s="116"/>
      <c r="X60" s="116"/>
    </row>
    <row r="61" s="51" customFormat="1" ht="18.9" hidden="1" customHeight="1" spans="1:24">
      <c r="A61" s="95"/>
      <c r="B61" s="102" t="s">
        <v>171</v>
      </c>
      <c r="C61" s="95" t="s">
        <v>156</v>
      </c>
      <c r="D61" s="98">
        <f t="shared" si="2"/>
        <v>0.42</v>
      </c>
      <c r="E61" s="98"/>
      <c r="F61" s="98">
        <v>0.42</v>
      </c>
      <c r="G61" s="99" t="s">
        <v>172</v>
      </c>
      <c r="H61" s="100" t="s">
        <v>79</v>
      </c>
      <c r="I61" s="95"/>
      <c r="J61" s="100"/>
      <c r="K61" s="117"/>
      <c r="L61" s="100"/>
      <c r="M61" s="116"/>
      <c r="N61" s="116"/>
      <c r="O61" s="100"/>
      <c r="P61" s="116"/>
      <c r="Q61" s="116"/>
      <c r="R61" s="116"/>
      <c r="S61" s="116"/>
      <c r="T61" s="116"/>
      <c r="U61" s="116"/>
      <c r="V61" s="116"/>
      <c r="W61" s="116"/>
      <c r="X61" s="116"/>
    </row>
    <row r="62" s="51" customFormat="1" ht="19.05" customHeight="1" spans="1:24">
      <c r="A62" s="95"/>
      <c r="B62" s="102" t="s">
        <v>100</v>
      </c>
      <c r="C62" s="95" t="s">
        <v>156</v>
      </c>
      <c r="D62" s="98">
        <f t="shared" si="2"/>
        <v>0.24</v>
      </c>
      <c r="E62" s="98"/>
      <c r="F62" s="98">
        <v>0.24</v>
      </c>
      <c r="G62" s="99" t="s">
        <v>173</v>
      </c>
      <c r="H62" s="99" t="s">
        <v>82</v>
      </c>
      <c r="I62" s="95"/>
      <c r="J62" s="100"/>
      <c r="K62" s="117"/>
      <c r="L62" s="100"/>
      <c r="M62" s="116"/>
      <c r="N62" s="116"/>
      <c r="O62" s="100"/>
      <c r="P62" s="116"/>
      <c r="Q62" s="116"/>
      <c r="R62" s="116"/>
      <c r="S62" s="116"/>
      <c r="T62" s="116"/>
      <c r="U62" s="116"/>
      <c r="V62" s="116"/>
      <c r="W62" s="116"/>
      <c r="X62" s="116"/>
    </row>
    <row r="63" ht="19.95" hidden="1" customHeight="1" spans="1:24">
      <c r="A63" s="85">
        <v>20</v>
      </c>
      <c r="B63" s="86" t="s">
        <v>174</v>
      </c>
      <c r="C63" s="85" t="s">
        <v>156</v>
      </c>
      <c r="D63" s="87">
        <v>0.68</v>
      </c>
      <c r="E63" s="87"/>
      <c r="F63" s="87">
        <v>0.68</v>
      </c>
      <c r="G63" s="104" t="s">
        <v>175</v>
      </c>
      <c r="H63" s="104" t="s">
        <v>73</v>
      </c>
      <c r="I63" s="85"/>
      <c r="J63" s="88"/>
      <c r="K63" s="112" t="s">
        <v>176</v>
      </c>
      <c r="L63" s="94" t="s">
        <v>58</v>
      </c>
      <c r="M63" s="113"/>
      <c r="N63" s="113"/>
      <c r="O63" s="94"/>
      <c r="P63" s="113"/>
      <c r="Q63" s="113"/>
      <c r="R63" s="113"/>
      <c r="S63" s="113"/>
      <c r="T63" s="113"/>
      <c r="U63" s="113"/>
      <c r="V63" s="113"/>
      <c r="W63" s="113"/>
      <c r="X63" s="113"/>
    </row>
    <row r="64" ht="19.95" hidden="1" customHeight="1" spans="1:24">
      <c r="A64" s="85">
        <v>21</v>
      </c>
      <c r="B64" s="86" t="s">
        <v>177</v>
      </c>
      <c r="C64" s="85" t="s">
        <v>156</v>
      </c>
      <c r="D64" s="87">
        <v>0.02</v>
      </c>
      <c r="E64" s="87"/>
      <c r="F64" s="87">
        <v>0.02</v>
      </c>
      <c r="G64" s="94" t="s">
        <v>55</v>
      </c>
      <c r="H64" s="88" t="s">
        <v>76</v>
      </c>
      <c r="I64" s="85"/>
      <c r="J64" s="88"/>
      <c r="K64" s="112" t="s">
        <v>176</v>
      </c>
      <c r="L64" s="94" t="s">
        <v>58</v>
      </c>
      <c r="M64" s="113">
        <v>2017</v>
      </c>
      <c r="N64" s="113"/>
      <c r="O64" s="94" t="s">
        <v>67</v>
      </c>
      <c r="P64" s="113"/>
      <c r="Q64" s="113"/>
      <c r="R64" s="113"/>
      <c r="S64" s="113"/>
      <c r="T64" s="113"/>
      <c r="U64" s="113"/>
      <c r="V64" s="113"/>
      <c r="W64" s="113"/>
      <c r="X64" s="113"/>
    </row>
    <row r="65" ht="25.05" customHeight="1" spans="1:24">
      <c r="A65" s="85">
        <v>22</v>
      </c>
      <c r="B65" s="86" t="s">
        <v>178</v>
      </c>
      <c r="C65" s="85" t="s">
        <v>156</v>
      </c>
      <c r="D65" s="87">
        <v>1</v>
      </c>
      <c r="E65" s="87"/>
      <c r="F65" s="87">
        <v>1</v>
      </c>
      <c r="G65" s="104" t="s">
        <v>179</v>
      </c>
      <c r="H65" s="94" t="s">
        <v>180</v>
      </c>
      <c r="I65" s="85"/>
      <c r="J65" s="88"/>
      <c r="K65" s="112" t="s">
        <v>176</v>
      </c>
      <c r="L65" s="94" t="s">
        <v>58</v>
      </c>
      <c r="M65" s="113"/>
      <c r="N65" s="113"/>
      <c r="O65" s="94"/>
      <c r="P65" s="113"/>
      <c r="Q65" s="113"/>
      <c r="R65" s="113"/>
      <c r="S65" s="113"/>
      <c r="T65" s="113"/>
      <c r="U65" s="113"/>
      <c r="V65" s="113"/>
      <c r="W65" s="113"/>
      <c r="X65" s="113"/>
    </row>
    <row r="66" ht="19.05" customHeight="1" spans="1:24">
      <c r="A66" s="85">
        <v>23</v>
      </c>
      <c r="B66" s="86" t="s">
        <v>181</v>
      </c>
      <c r="C66" s="85" t="s">
        <v>156</v>
      </c>
      <c r="D66" s="87">
        <v>4</v>
      </c>
      <c r="E66" s="87"/>
      <c r="F66" s="87">
        <v>4</v>
      </c>
      <c r="G66" s="104" t="s">
        <v>182</v>
      </c>
      <c r="H66" s="94" t="s">
        <v>82</v>
      </c>
      <c r="I66" s="85"/>
      <c r="J66" s="88"/>
      <c r="K66" s="112" t="s">
        <v>176</v>
      </c>
      <c r="L66" s="94" t="s">
        <v>58</v>
      </c>
      <c r="M66" s="113"/>
      <c r="N66" s="113"/>
      <c r="O66" s="94"/>
      <c r="P66" s="113"/>
      <c r="Q66" s="113"/>
      <c r="R66" s="113"/>
      <c r="S66" s="113"/>
      <c r="T66" s="113"/>
      <c r="U66" s="113"/>
      <c r="V66" s="113"/>
      <c r="W66" s="113"/>
      <c r="X66" s="113"/>
    </row>
    <row r="67" ht="47.4" hidden="1" customHeight="1" spans="1:24">
      <c r="A67" s="85">
        <v>24</v>
      </c>
      <c r="B67" s="86" t="s">
        <v>183</v>
      </c>
      <c r="C67" s="85" t="s">
        <v>184</v>
      </c>
      <c r="D67" s="87">
        <f>E67+F67</f>
        <v>6.95</v>
      </c>
      <c r="E67" s="87"/>
      <c r="F67" s="87">
        <v>6.95</v>
      </c>
      <c r="G67" s="94" t="s">
        <v>185</v>
      </c>
      <c r="H67" s="94" t="s">
        <v>186</v>
      </c>
      <c r="I67" s="85">
        <v>26</v>
      </c>
      <c r="J67" s="94" t="s">
        <v>187</v>
      </c>
      <c r="K67" s="94" t="s">
        <v>188</v>
      </c>
      <c r="L67" s="94" t="s">
        <v>66</v>
      </c>
      <c r="M67" s="113"/>
      <c r="N67" s="113"/>
      <c r="O67" s="94" t="s">
        <v>67</v>
      </c>
      <c r="P67" s="113"/>
      <c r="Q67" s="113"/>
      <c r="R67" s="113"/>
      <c r="S67" s="113"/>
      <c r="T67" s="113"/>
      <c r="U67" s="113"/>
      <c r="V67" s="113"/>
      <c r="W67" s="113"/>
      <c r="X67" s="113"/>
    </row>
    <row r="68" s="51" customFormat="1" ht="18.9" hidden="1" customHeight="1" spans="1:24">
      <c r="A68" s="95"/>
      <c r="B68" s="96" t="s">
        <v>189</v>
      </c>
      <c r="C68" s="95" t="s">
        <v>184</v>
      </c>
      <c r="D68" s="98">
        <v>1</v>
      </c>
      <c r="E68" s="98"/>
      <c r="F68" s="98">
        <v>1</v>
      </c>
      <c r="G68" s="100" t="s">
        <v>190</v>
      </c>
      <c r="H68" s="100" t="s">
        <v>189</v>
      </c>
      <c r="I68" s="95"/>
      <c r="J68" s="100"/>
      <c r="K68" s="100"/>
      <c r="L68" s="100"/>
      <c r="M68" s="116"/>
      <c r="N68" s="116"/>
      <c r="O68" s="100"/>
      <c r="P68" s="116"/>
      <c r="Q68" s="116"/>
      <c r="R68" s="116"/>
      <c r="S68" s="116"/>
      <c r="T68" s="116"/>
      <c r="U68" s="116"/>
      <c r="V68" s="116"/>
      <c r="W68" s="116"/>
      <c r="X68" s="116"/>
    </row>
    <row r="69" s="51" customFormat="1" ht="18.9" hidden="1" customHeight="1" spans="1:24">
      <c r="A69" s="95"/>
      <c r="B69" s="96" t="s">
        <v>74</v>
      </c>
      <c r="C69" s="95" t="s">
        <v>184</v>
      </c>
      <c r="D69" s="98">
        <v>5.27</v>
      </c>
      <c r="E69" s="98"/>
      <c r="F69" s="98">
        <v>5.27</v>
      </c>
      <c r="G69" s="100" t="s">
        <v>159</v>
      </c>
      <c r="H69" s="100" t="s">
        <v>74</v>
      </c>
      <c r="I69" s="95"/>
      <c r="J69" s="100"/>
      <c r="K69" s="100"/>
      <c r="L69" s="100"/>
      <c r="M69" s="116"/>
      <c r="N69" s="116"/>
      <c r="O69" s="100"/>
      <c r="P69" s="116"/>
      <c r="Q69" s="116"/>
      <c r="R69" s="116"/>
      <c r="S69" s="116"/>
      <c r="T69" s="116"/>
      <c r="U69" s="116"/>
      <c r="V69" s="116"/>
      <c r="W69" s="116"/>
      <c r="X69" s="116"/>
    </row>
    <row r="70" s="51" customFormat="1" ht="18.9" hidden="1" customHeight="1" spans="1:24">
      <c r="A70" s="95"/>
      <c r="B70" s="96" t="s">
        <v>68</v>
      </c>
      <c r="C70" s="95" t="s">
        <v>184</v>
      </c>
      <c r="D70" s="98">
        <v>0.68</v>
      </c>
      <c r="E70" s="98"/>
      <c r="F70" s="98">
        <v>0.68</v>
      </c>
      <c r="G70" s="100" t="s">
        <v>190</v>
      </c>
      <c r="H70" s="100" t="s">
        <v>68</v>
      </c>
      <c r="I70" s="95"/>
      <c r="J70" s="100"/>
      <c r="K70" s="100"/>
      <c r="L70" s="100"/>
      <c r="M70" s="116"/>
      <c r="N70" s="116"/>
      <c r="O70" s="100"/>
      <c r="P70" s="116"/>
      <c r="Q70" s="116"/>
      <c r="R70" s="116"/>
      <c r="S70" s="116"/>
      <c r="T70" s="116"/>
      <c r="U70" s="116"/>
      <c r="V70" s="116"/>
      <c r="W70" s="116"/>
      <c r="X70" s="116"/>
    </row>
    <row r="71" ht="19.05" customHeight="1" spans="1:24">
      <c r="A71" s="89" t="s">
        <v>191</v>
      </c>
      <c r="B71" s="90" t="s">
        <v>192</v>
      </c>
      <c r="C71" s="85"/>
      <c r="D71" s="87"/>
      <c r="E71" s="87"/>
      <c r="F71" s="87"/>
      <c r="G71" s="88"/>
      <c r="H71" s="88"/>
      <c r="I71" s="85"/>
      <c r="J71" s="94"/>
      <c r="K71" s="94"/>
      <c r="L71" s="94"/>
      <c r="M71" s="113"/>
      <c r="N71" s="113"/>
      <c r="O71" s="94"/>
      <c r="P71" s="113"/>
      <c r="Q71" s="113"/>
      <c r="R71" s="113"/>
      <c r="S71" s="113"/>
      <c r="T71" s="113"/>
      <c r="U71" s="113"/>
      <c r="V71" s="113"/>
      <c r="W71" s="113"/>
      <c r="X71" s="113"/>
    </row>
    <row r="72" ht="19.05" customHeight="1" spans="1:24">
      <c r="A72" s="89" t="s">
        <v>193</v>
      </c>
      <c r="B72" s="90" t="s">
        <v>194</v>
      </c>
      <c r="C72" s="85"/>
      <c r="D72" s="87"/>
      <c r="E72" s="87"/>
      <c r="F72" s="87"/>
      <c r="G72" s="88"/>
      <c r="H72" s="88"/>
      <c r="I72" s="85"/>
      <c r="J72" s="94"/>
      <c r="K72" s="94"/>
      <c r="L72" s="94"/>
      <c r="M72" s="113"/>
      <c r="N72" s="113"/>
      <c r="O72" s="94"/>
      <c r="P72" s="113"/>
      <c r="Q72" s="113"/>
      <c r="R72" s="113"/>
      <c r="S72" s="113"/>
      <c r="T72" s="113"/>
      <c r="U72" s="113"/>
      <c r="V72" s="113"/>
      <c r="W72" s="113"/>
      <c r="X72" s="113"/>
    </row>
    <row r="73" ht="18.9" hidden="1" customHeight="1" spans="1:24">
      <c r="A73" s="89" t="s">
        <v>195</v>
      </c>
      <c r="B73" s="90" t="s">
        <v>123</v>
      </c>
      <c r="C73" s="85"/>
      <c r="D73" s="87"/>
      <c r="E73" s="87"/>
      <c r="F73" s="87"/>
      <c r="G73" s="88"/>
      <c r="H73" s="88"/>
      <c r="I73" s="85"/>
      <c r="J73" s="94"/>
      <c r="K73" s="94"/>
      <c r="L73" s="94"/>
      <c r="M73" s="113"/>
      <c r="N73" s="113"/>
      <c r="O73" s="94"/>
      <c r="P73" s="113"/>
      <c r="Q73" s="113"/>
      <c r="R73" s="113"/>
      <c r="S73" s="113"/>
      <c r="T73" s="113"/>
      <c r="U73" s="113"/>
      <c r="V73" s="113"/>
      <c r="W73" s="113"/>
      <c r="X73" s="113"/>
    </row>
    <row r="74" ht="30" hidden="1" customHeight="1" spans="1:24">
      <c r="A74" s="85">
        <v>25</v>
      </c>
      <c r="B74" s="86" t="s">
        <v>196</v>
      </c>
      <c r="C74" s="85" t="s">
        <v>87</v>
      </c>
      <c r="D74" s="87">
        <f>E74+F74</f>
        <v>0.69</v>
      </c>
      <c r="E74" s="87"/>
      <c r="F74" s="87">
        <v>0.69</v>
      </c>
      <c r="G74" s="94" t="s">
        <v>62</v>
      </c>
      <c r="H74" s="88" t="s">
        <v>56</v>
      </c>
      <c r="I74" s="85"/>
      <c r="J74" s="94"/>
      <c r="K74" s="112" t="s">
        <v>83</v>
      </c>
      <c r="L74" s="94" t="s">
        <v>112</v>
      </c>
      <c r="M74" s="113">
        <v>2017</v>
      </c>
      <c r="N74" s="113"/>
      <c r="O74" s="94"/>
      <c r="P74" s="113"/>
      <c r="Q74" s="113"/>
      <c r="R74" s="113"/>
      <c r="S74" s="113"/>
      <c r="T74" s="113"/>
      <c r="U74" s="113"/>
      <c r="V74" s="113"/>
      <c r="W74" s="113"/>
      <c r="X74" s="113"/>
    </row>
    <row r="75" ht="30" hidden="1" customHeight="1" spans="1:24">
      <c r="A75" s="85">
        <v>26</v>
      </c>
      <c r="B75" s="86" t="s">
        <v>197</v>
      </c>
      <c r="C75" s="85" t="s">
        <v>87</v>
      </c>
      <c r="D75" s="87">
        <f>E75+F75</f>
        <v>1.2</v>
      </c>
      <c r="E75" s="87"/>
      <c r="F75" s="87">
        <v>1.2</v>
      </c>
      <c r="G75" s="94" t="s">
        <v>137</v>
      </c>
      <c r="H75" s="88" t="s">
        <v>76</v>
      </c>
      <c r="I75" s="85"/>
      <c r="J75" s="94"/>
      <c r="K75" s="112" t="s">
        <v>83</v>
      </c>
      <c r="L75" s="94" t="s">
        <v>112</v>
      </c>
      <c r="M75" s="113"/>
      <c r="N75" s="113"/>
      <c r="O75" s="94"/>
      <c r="P75" s="113"/>
      <c r="Q75" s="113"/>
      <c r="R75" s="113"/>
      <c r="S75" s="113"/>
      <c r="T75" s="113"/>
      <c r="U75" s="113"/>
      <c r="V75" s="113"/>
      <c r="W75" s="113"/>
      <c r="X75" s="113"/>
    </row>
    <row r="76" ht="39.9" hidden="1" customHeight="1" spans="1:24">
      <c r="A76" s="85">
        <v>27</v>
      </c>
      <c r="B76" s="86" t="s">
        <v>198</v>
      </c>
      <c r="C76" s="85" t="s">
        <v>87</v>
      </c>
      <c r="D76" s="87">
        <f>E76+F76</f>
        <v>3.08</v>
      </c>
      <c r="E76" s="87"/>
      <c r="F76" s="87">
        <v>3.08</v>
      </c>
      <c r="G76" s="88" t="s">
        <v>199</v>
      </c>
      <c r="H76" s="88" t="s">
        <v>117</v>
      </c>
      <c r="I76" s="85">
        <v>40</v>
      </c>
      <c r="J76" s="94" t="s">
        <v>200</v>
      </c>
      <c r="K76" s="112" t="s">
        <v>83</v>
      </c>
      <c r="L76" s="94" t="s">
        <v>112</v>
      </c>
      <c r="M76" s="113">
        <v>2017</v>
      </c>
      <c r="N76" s="113"/>
      <c r="O76" s="94"/>
      <c r="P76" s="113"/>
      <c r="Q76" s="113"/>
      <c r="R76" s="113"/>
      <c r="S76" s="113"/>
      <c r="T76" s="113"/>
      <c r="U76" s="113"/>
      <c r="V76" s="113"/>
      <c r="W76" s="113"/>
      <c r="X76" s="113"/>
    </row>
    <row r="77" ht="18.6" hidden="1" customHeight="1" spans="1:24">
      <c r="A77" s="89" t="s">
        <v>195</v>
      </c>
      <c r="B77" s="90" t="s">
        <v>125</v>
      </c>
      <c r="C77" s="85"/>
      <c r="D77" s="87"/>
      <c r="E77" s="87"/>
      <c r="F77" s="87"/>
      <c r="G77" s="88"/>
      <c r="H77" s="88"/>
      <c r="I77" s="85"/>
      <c r="J77" s="94"/>
      <c r="K77" s="112"/>
      <c r="L77" s="94"/>
      <c r="M77" s="94"/>
      <c r="N77" s="113"/>
      <c r="O77" s="94"/>
      <c r="P77" s="113"/>
      <c r="Q77" s="113"/>
      <c r="R77" s="113"/>
      <c r="S77" s="113"/>
      <c r="T77" s="113"/>
      <c r="U77" s="113"/>
      <c r="V77" s="113"/>
      <c r="W77" s="113"/>
      <c r="X77" s="113"/>
    </row>
    <row r="78" ht="30" hidden="1" customHeight="1" spans="1:24">
      <c r="A78" s="85">
        <v>28</v>
      </c>
      <c r="B78" s="86" t="s">
        <v>201</v>
      </c>
      <c r="C78" s="85" t="s">
        <v>62</v>
      </c>
      <c r="D78" s="87">
        <f t="shared" ref="D78:D80" si="3">E78+F78</f>
        <v>0.5</v>
      </c>
      <c r="E78" s="87"/>
      <c r="F78" s="87">
        <v>0.5</v>
      </c>
      <c r="G78" s="88" t="s">
        <v>159</v>
      </c>
      <c r="H78" s="88" t="s">
        <v>168</v>
      </c>
      <c r="I78" s="85"/>
      <c r="J78" s="94"/>
      <c r="K78" s="112" t="s">
        <v>83</v>
      </c>
      <c r="L78" s="94" t="s">
        <v>66</v>
      </c>
      <c r="M78" s="113">
        <v>2017</v>
      </c>
      <c r="N78" s="113"/>
      <c r="O78" s="94" t="s">
        <v>67</v>
      </c>
      <c r="P78" s="113"/>
      <c r="Q78" s="113"/>
      <c r="R78" s="113"/>
      <c r="S78" s="113"/>
      <c r="T78" s="113"/>
      <c r="U78" s="113"/>
      <c r="V78" s="113"/>
      <c r="W78" s="113"/>
      <c r="X78" s="113"/>
    </row>
    <row r="79" ht="30" hidden="1" customHeight="1" spans="1:24">
      <c r="A79" s="85">
        <v>29</v>
      </c>
      <c r="B79" s="86" t="s">
        <v>202</v>
      </c>
      <c r="C79" s="85" t="s">
        <v>62</v>
      </c>
      <c r="D79" s="87">
        <f t="shared" si="3"/>
        <v>3</v>
      </c>
      <c r="E79" s="87"/>
      <c r="F79" s="87">
        <v>3</v>
      </c>
      <c r="G79" s="88" t="s">
        <v>203</v>
      </c>
      <c r="H79" s="88" t="s">
        <v>70</v>
      </c>
      <c r="I79" s="85"/>
      <c r="J79" s="94"/>
      <c r="K79" s="112" t="s">
        <v>83</v>
      </c>
      <c r="L79" s="94" t="s">
        <v>66</v>
      </c>
      <c r="M79" s="113">
        <v>2017</v>
      </c>
      <c r="N79" s="113"/>
      <c r="O79" s="94" t="s">
        <v>67</v>
      </c>
      <c r="P79" s="113"/>
      <c r="Q79" s="113"/>
      <c r="R79" s="113"/>
      <c r="S79" s="113"/>
      <c r="T79" s="113"/>
      <c r="U79" s="113"/>
      <c r="V79" s="113"/>
      <c r="W79" s="113"/>
      <c r="X79" s="113"/>
    </row>
    <row r="80" ht="30" hidden="1" customHeight="1" spans="1:24">
      <c r="A80" s="85">
        <v>30</v>
      </c>
      <c r="B80" s="86" t="s">
        <v>204</v>
      </c>
      <c r="C80" s="85" t="s">
        <v>62</v>
      </c>
      <c r="D80" s="87">
        <f t="shared" si="3"/>
        <v>3.5</v>
      </c>
      <c r="E80" s="87">
        <v>3.1</v>
      </c>
      <c r="F80" s="87">
        <v>0.4</v>
      </c>
      <c r="G80" s="88" t="s">
        <v>55</v>
      </c>
      <c r="H80" s="88" t="s">
        <v>76</v>
      </c>
      <c r="I80" s="85"/>
      <c r="J80" s="94"/>
      <c r="K80" s="112" t="s">
        <v>83</v>
      </c>
      <c r="L80" s="94" t="s">
        <v>112</v>
      </c>
      <c r="M80" s="113"/>
      <c r="N80" s="113"/>
      <c r="O80" s="94" t="s">
        <v>67</v>
      </c>
      <c r="P80" s="113"/>
      <c r="Q80" s="113"/>
      <c r="R80" s="113"/>
      <c r="S80" s="113"/>
      <c r="T80" s="113"/>
      <c r="U80" s="113"/>
      <c r="V80" s="113"/>
      <c r="W80" s="113"/>
      <c r="X80" s="113"/>
    </row>
    <row r="81" ht="30" hidden="1" customHeight="1" spans="1:24">
      <c r="A81" s="85">
        <v>31</v>
      </c>
      <c r="B81" s="86" t="s">
        <v>205</v>
      </c>
      <c r="C81" s="85" t="s">
        <v>62</v>
      </c>
      <c r="D81" s="87">
        <v>2.3</v>
      </c>
      <c r="E81" s="87"/>
      <c r="F81" s="87">
        <v>2.3</v>
      </c>
      <c r="G81" s="88" t="s">
        <v>55</v>
      </c>
      <c r="H81" s="94" t="s">
        <v>79</v>
      </c>
      <c r="I81" s="85">
        <v>20</v>
      </c>
      <c r="J81" s="94">
        <v>418</v>
      </c>
      <c r="K81" s="112" t="s">
        <v>83</v>
      </c>
      <c r="L81" s="94" t="s">
        <v>112</v>
      </c>
      <c r="M81" s="113"/>
      <c r="N81" s="113"/>
      <c r="O81" s="94"/>
      <c r="P81" s="113"/>
      <c r="Q81" s="113"/>
      <c r="R81" s="113"/>
      <c r="S81" s="113"/>
      <c r="T81" s="113"/>
      <c r="U81" s="113"/>
      <c r="V81" s="113"/>
      <c r="W81" s="113"/>
      <c r="X81" s="113"/>
    </row>
    <row r="82" ht="30" hidden="1" customHeight="1" spans="1:24">
      <c r="A82" s="85">
        <v>32</v>
      </c>
      <c r="B82" s="86" t="s">
        <v>206</v>
      </c>
      <c r="C82" s="85" t="s">
        <v>62</v>
      </c>
      <c r="D82" s="87">
        <v>2.15</v>
      </c>
      <c r="E82" s="87"/>
      <c r="F82" s="87">
        <v>2.15</v>
      </c>
      <c r="G82" s="88" t="s">
        <v>207</v>
      </c>
      <c r="H82" s="88" t="s">
        <v>73</v>
      </c>
      <c r="I82" s="85"/>
      <c r="J82" s="94"/>
      <c r="K82" s="112" t="s">
        <v>83</v>
      </c>
      <c r="L82" s="94" t="s">
        <v>112</v>
      </c>
      <c r="M82" s="113"/>
      <c r="N82" s="113"/>
      <c r="O82" s="94"/>
      <c r="P82" s="113"/>
      <c r="Q82" s="113"/>
      <c r="R82" s="113"/>
      <c r="S82" s="113"/>
      <c r="T82" s="113"/>
      <c r="U82" s="113"/>
      <c r="V82" s="113"/>
      <c r="W82" s="113"/>
      <c r="X82" s="113"/>
    </row>
    <row r="83" ht="30" hidden="1" customHeight="1" spans="1:24">
      <c r="A83" s="85">
        <v>33</v>
      </c>
      <c r="B83" s="86" t="s">
        <v>206</v>
      </c>
      <c r="C83" s="85" t="s">
        <v>62</v>
      </c>
      <c r="D83" s="87">
        <f>E83+F83</f>
        <v>1.5</v>
      </c>
      <c r="E83" s="87"/>
      <c r="F83" s="87">
        <v>1.5</v>
      </c>
      <c r="G83" s="88" t="s">
        <v>208</v>
      </c>
      <c r="H83" s="88" t="s">
        <v>117</v>
      </c>
      <c r="I83" s="85"/>
      <c r="J83" s="94"/>
      <c r="K83" s="112" t="s">
        <v>83</v>
      </c>
      <c r="L83" s="94" t="s">
        <v>112</v>
      </c>
      <c r="M83" s="113"/>
      <c r="N83" s="113"/>
      <c r="O83" s="94"/>
      <c r="P83" s="113"/>
      <c r="Q83" s="113"/>
      <c r="R83" s="113"/>
      <c r="S83" s="113"/>
      <c r="T83" s="113"/>
      <c r="U83" s="113"/>
      <c r="V83" s="113"/>
      <c r="W83" s="113"/>
      <c r="X83" s="113"/>
    </row>
    <row r="84" ht="30" hidden="1" customHeight="1" spans="1:24">
      <c r="A84" s="85">
        <v>34</v>
      </c>
      <c r="B84" s="86" t="s">
        <v>206</v>
      </c>
      <c r="C84" s="85" t="s">
        <v>62</v>
      </c>
      <c r="D84" s="87">
        <f>E84+F84</f>
        <v>1.5</v>
      </c>
      <c r="E84" s="87"/>
      <c r="F84" s="87">
        <v>1.5</v>
      </c>
      <c r="G84" s="88" t="s">
        <v>209</v>
      </c>
      <c r="H84" s="94" t="s">
        <v>79</v>
      </c>
      <c r="I84" s="85"/>
      <c r="J84" s="94"/>
      <c r="K84" s="112" t="s">
        <v>83</v>
      </c>
      <c r="L84" s="94" t="s">
        <v>112</v>
      </c>
      <c r="M84" s="113"/>
      <c r="N84" s="113"/>
      <c r="O84" s="94"/>
      <c r="P84" s="113"/>
      <c r="Q84" s="113"/>
      <c r="R84" s="113"/>
      <c r="S84" s="113"/>
      <c r="T84" s="113"/>
      <c r="U84" s="113"/>
      <c r="V84" s="113"/>
      <c r="W84" s="113"/>
      <c r="X84" s="113"/>
    </row>
    <row r="85" ht="18" hidden="1" customHeight="1" spans="1:24">
      <c r="A85" s="85">
        <v>35</v>
      </c>
      <c r="B85" s="86" t="s">
        <v>210</v>
      </c>
      <c r="C85" s="85" t="s">
        <v>62</v>
      </c>
      <c r="D85" s="87">
        <v>2</v>
      </c>
      <c r="E85" s="87"/>
      <c r="F85" s="87">
        <v>2</v>
      </c>
      <c r="G85" s="88" t="s">
        <v>203</v>
      </c>
      <c r="H85" s="94" t="s">
        <v>117</v>
      </c>
      <c r="I85" s="85"/>
      <c r="J85" s="94"/>
      <c r="K85" s="112" t="s">
        <v>211</v>
      </c>
      <c r="L85" s="94" t="s">
        <v>66</v>
      </c>
      <c r="M85" s="113"/>
      <c r="N85" s="113"/>
      <c r="O85" s="94" t="s">
        <v>67</v>
      </c>
      <c r="P85" s="113"/>
      <c r="Q85" s="113"/>
      <c r="R85" s="113"/>
      <c r="S85" s="113"/>
      <c r="T85" s="113"/>
      <c r="U85" s="113"/>
      <c r="V85" s="113"/>
      <c r="W85" s="113"/>
      <c r="X85" s="113"/>
    </row>
    <row r="86" ht="18" hidden="1" customHeight="1" spans="1:24">
      <c r="A86" s="85">
        <v>36</v>
      </c>
      <c r="B86" s="86" t="s">
        <v>212</v>
      </c>
      <c r="C86" s="85" t="s">
        <v>62</v>
      </c>
      <c r="D86" s="87">
        <v>0.09</v>
      </c>
      <c r="E86" s="87"/>
      <c r="F86" s="87">
        <v>0.09</v>
      </c>
      <c r="G86" s="104" t="s">
        <v>213</v>
      </c>
      <c r="H86" s="104" t="s">
        <v>105</v>
      </c>
      <c r="I86" s="125"/>
      <c r="J86" s="93"/>
      <c r="K86" s="112" t="s">
        <v>176</v>
      </c>
      <c r="L86" s="94" t="s">
        <v>58</v>
      </c>
      <c r="M86" s="113"/>
      <c r="N86" s="113"/>
      <c r="O86" s="94"/>
      <c r="P86" s="113"/>
      <c r="Q86" s="113"/>
      <c r="R86" s="113"/>
      <c r="S86" s="113"/>
      <c r="T86" s="113"/>
      <c r="U86" s="113"/>
      <c r="V86" s="113"/>
      <c r="W86" s="113"/>
      <c r="X86" s="113"/>
    </row>
    <row r="87" ht="18" hidden="1" customHeight="1" spans="1:24">
      <c r="A87" s="85">
        <v>37</v>
      </c>
      <c r="B87" s="86" t="s">
        <v>214</v>
      </c>
      <c r="C87" s="85" t="s">
        <v>62</v>
      </c>
      <c r="D87" s="87">
        <v>1.18</v>
      </c>
      <c r="E87" s="87"/>
      <c r="F87" s="87">
        <v>1.18</v>
      </c>
      <c r="G87" s="104" t="s">
        <v>215</v>
      </c>
      <c r="H87" s="104" t="s">
        <v>105</v>
      </c>
      <c r="I87" s="125"/>
      <c r="J87" s="93"/>
      <c r="K87" s="112" t="s">
        <v>176</v>
      </c>
      <c r="L87" s="94" t="s">
        <v>58</v>
      </c>
      <c r="M87" s="113"/>
      <c r="N87" s="113"/>
      <c r="O87" s="94"/>
      <c r="P87" s="113"/>
      <c r="Q87" s="113"/>
      <c r="R87" s="113"/>
      <c r="S87" s="113"/>
      <c r="T87" s="113"/>
      <c r="U87" s="113"/>
      <c r="V87" s="113"/>
      <c r="W87" s="113"/>
      <c r="X87" s="113"/>
    </row>
    <row r="88" ht="18" hidden="1" customHeight="1" spans="1:24">
      <c r="A88" s="85">
        <v>38</v>
      </c>
      <c r="B88" s="86" t="s">
        <v>216</v>
      </c>
      <c r="C88" s="85" t="s">
        <v>62</v>
      </c>
      <c r="D88" s="87">
        <v>0.6</v>
      </c>
      <c r="E88" s="87"/>
      <c r="F88" s="87">
        <v>0.6</v>
      </c>
      <c r="G88" s="104" t="s">
        <v>217</v>
      </c>
      <c r="H88" s="104" t="s">
        <v>105</v>
      </c>
      <c r="I88" s="125"/>
      <c r="J88" s="93"/>
      <c r="K88" s="112" t="s">
        <v>176</v>
      </c>
      <c r="L88" s="94" t="s">
        <v>58</v>
      </c>
      <c r="M88" s="113"/>
      <c r="N88" s="113"/>
      <c r="O88" s="94"/>
      <c r="P88" s="113"/>
      <c r="Q88" s="113"/>
      <c r="R88" s="113"/>
      <c r="S88" s="113"/>
      <c r="T88" s="113"/>
      <c r="U88" s="113"/>
      <c r="V88" s="113"/>
      <c r="W88" s="113"/>
      <c r="X88" s="113"/>
    </row>
    <row r="89" ht="18" hidden="1" customHeight="1" spans="1:24">
      <c r="A89" s="85">
        <v>39</v>
      </c>
      <c r="B89" s="86" t="s">
        <v>218</v>
      </c>
      <c r="C89" s="85" t="s">
        <v>62</v>
      </c>
      <c r="D89" s="87"/>
      <c r="E89" s="87"/>
      <c r="F89" s="87">
        <v>6.67</v>
      </c>
      <c r="G89" s="104" t="s">
        <v>219</v>
      </c>
      <c r="H89" s="104" t="s">
        <v>105</v>
      </c>
      <c r="I89" s="125"/>
      <c r="J89" s="93"/>
      <c r="K89" s="112" t="s">
        <v>176</v>
      </c>
      <c r="L89" s="94" t="s">
        <v>58</v>
      </c>
      <c r="M89" s="113"/>
      <c r="N89" s="113"/>
      <c r="O89" s="94"/>
      <c r="P89" s="113"/>
      <c r="Q89" s="113"/>
      <c r="R89" s="113"/>
      <c r="S89" s="113"/>
      <c r="T89" s="113"/>
      <c r="U89" s="113"/>
      <c r="V89" s="113"/>
      <c r="W89" s="113"/>
      <c r="X89" s="113"/>
    </row>
    <row r="90" ht="18" hidden="1" customHeight="1" spans="1:24">
      <c r="A90" s="89" t="s">
        <v>195</v>
      </c>
      <c r="B90" s="90" t="s">
        <v>220</v>
      </c>
      <c r="C90" s="85"/>
      <c r="D90" s="87"/>
      <c r="E90" s="87"/>
      <c r="F90" s="87"/>
      <c r="G90" s="88"/>
      <c r="H90" s="88"/>
      <c r="I90" s="85"/>
      <c r="J90" s="94"/>
      <c r="K90" s="94"/>
      <c r="L90" s="94"/>
      <c r="M90" s="94"/>
      <c r="N90" s="113"/>
      <c r="O90" s="94"/>
      <c r="P90" s="113"/>
      <c r="Q90" s="113"/>
      <c r="R90" s="113"/>
      <c r="S90" s="113"/>
      <c r="T90" s="113"/>
      <c r="U90" s="113"/>
      <c r="V90" s="113"/>
      <c r="W90" s="113"/>
      <c r="X90" s="113"/>
    </row>
    <row r="91" ht="28.5" hidden="1" customHeight="1" spans="1:24">
      <c r="A91" s="85">
        <v>40</v>
      </c>
      <c r="B91" s="86" t="s">
        <v>220</v>
      </c>
      <c r="C91" s="85" t="s">
        <v>145</v>
      </c>
      <c r="D91" s="87">
        <f>E91+F91</f>
        <v>1</v>
      </c>
      <c r="E91" s="87"/>
      <c r="F91" s="87">
        <v>1</v>
      </c>
      <c r="G91" s="88" t="s">
        <v>159</v>
      </c>
      <c r="H91" s="88" t="s">
        <v>73</v>
      </c>
      <c r="I91" s="85"/>
      <c r="J91" s="94"/>
      <c r="K91" s="112" t="s">
        <v>83</v>
      </c>
      <c r="L91" s="94" t="s">
        <v>112</v>
      </c>
      <c r="M91" s="113"/>
      <c r="N91" s="113"/>
      <c r="O91" s="94" t="s">
        <v>67</v>
      </c>
      <c r="P91" s="113"/>
      <c r="Q91" s="113"/>
      <c r="R91" s="113"/>
      <c r="S91" s="113"/>
      <c r="T91" s="113"/>
      <c r="U91" s="113"/>
      <c r="V91" s="113"/>
      <c r="W91" s="113"/>
      <c r="X91" s="113"/>
    </row>
    <row r="92" ht="28.5" hidden="1" customHeight="1" spans="1:24">
      <c r="A92" s="85">
        <v>41</v>
      </c>
      <c r="B92" s="86" t="s">
        <v>221</v>
      </c>
      <c r="C92" s="85" t="s">
        <v>145</v>
      </c>
      <c r="D92" s="87">
        <v>5</v>
      </c>
      <c r="E92" s="87"/>
      <c r="F92" s="87">
        <v>5</v>
      </c>
      <c r="G92" s="88" t="s">
        <v>203</v>
      </c>
      <c r="H92" s="88" t="s">
        <v>111</v>
      </c>
      <c r="I92" s="85"/>
      <c r="J92" s="94"/>
      <c r="K92" s="112" t="s">
        <v>222</v>
      </c>
      <c r="L92" s="94" t="s">
        <v>66</v>
      </c>
      <c r="M92" s="113"/>
      <c r="N92" s="113"/>
      <c r="O92" s="94" t="s">
        <v>67</v>
      </c>
      <c r="P92" s="113"/>
      <c r="Q92" s="113"/>
      <c r="R92" s="113"/>
      <c r="S92" s="113"/>
      <c r="T92" s="113"/>
      <c r="U92" s="113"/>
      <c r="V92" s="113"/>
      <c r="W92" s="113"/>
      <c r="X92" s="113"/>
    </row>
    <row r="93" ht="28.5" hidden="1" customHeight="1" spans="1:24">
      <c r="A93" s="85">
        <v>42</v>
      </c>
      <c r="B93" s="86" t="s">
        <v>223</v>
      </c>
      <c r="C93" s="85" t="s">
        <v>145</v>
      </c>
      <c r="D93" s="87">
        <v>3</v>
      </c>
      <c r="E93" s="87"/>
      <c r="F93" s="87">
        <v>3</v>
      </c>
      <c r="G93" s="88" t="s">
        <v>203</v>
      </c>
      <c r="H93" s="88" t="s">
        <v>111</v>
      </c>
      <c r="I93" s="85"/>
      <c r="J93" s="94"/>
      <c r="K93" s="112" t="s">
        <v>224</v>
      </c>
      <c r="L93" s="94" t="s">
        <v>66</v>
      </c>
      <c r="M93" s="113"/>
      <c r="N93" s="113"/>
      <c r="O93" s="94" t="s">
        <v>67</v>
      </c>
      <c r="P93" s="113"/>
      <c r="Q93" s="113"/>
      <c r="R93" s="113"/>
      <c r="S93" s="113"/>
      <c r="T93" s="113"/>
      <c r="U93" s="113"/>
      <c r="V93" s="113"/>
      <c r="W93" s="113"/>
      <c r="X93" s="113"/>
    </row>
    <row r="94" ht="28.5" hidden="1" customHeight="1" spans="1:24">
      <c r="A94" s="85">
        <v>43</v>
      </c>
      <c r="B94" s="86" t="s">
        <v>225</v>
      </c>
      <c r="C94" s="85" t="s">
        <v>145</v>
      </c>
      <c r="D94" s="87">
        <v>0.05</v>
      </c>
      <c r="E94" s="87"/>
      <c r="F94" s="87">
        <v>0.05</v>
      </c>
      <c r="G94" s="88" t="s">
        <v>145</v>
      </c>
      <c r="H94" s="88" t="s">
        <v>76</v>
      </c>
      <c r="I94" s="85">
        <v>30</v>
      </c>
      <c r="J94" s="94">
        <v>818</v>
      </c>
      <c r="K94" s="112" t="s">
        <v>211</v>
      </c>
      <c r="L94" s="94" t="s">
        <v>66</v>
      </c>
      <c r="M94" s="113"/>
      <c r="N94" s="113"/>
      <c r="O94" s="94" t="s">
        <v>67</v>
      </c>
      <c r="P94" s="113"/>
      <c r="Q94" s="126"/>
      <c r="R94" s="116"/>
      <c r="S94" s="113"/>
      <c r="T94" s="113"/>
      <c r="U94" s="113"/>
      <c r="V94" s="113"/>
      <c r="W94" s="113"/>
      <c r="X94" s="113"/>
    </row>
    <row r="95" ht="19.05" customHeight="1" spans="1:24">
      <c r="A95" s="89" t="s">
        <v>195</v>
      </c>
      <c r="B95" s="90" t="s">
        <v>226</v>
      </c>
      <c r="C95" s="85"/>
      <c r="D95" s="87"/>
      <c r="E95" s="87"/>
      <c r="F95" s="87"/>
      <c r="G95" s="88"/>
      <c r="H95" s="88"/>
      <c r="I95" s="85"/>
      <c r="J95" s="94"/>
      <c r="K95" s="94"/>
      <c r="L95" s="94"/>
      <c r="M95" s="94"/>
      <c r="N95" s="113"/>
      <c r="O95" s="94"/>
      <c r="P95" s="113"/>
      <c r="Q95" s="113"/>
      <c r="R95" s="113"/>
      <c r="S95" s="113"/>
      <c r="T95" s="113"/>
      <c r="U95" s="113"/>
      <c r="V95" s="113"/>
      <c r="W95" s="113"/>
      <c r="X95" s="113"/>
    </row>
    <row r="96" ht="30" hidden="1" customHeight="1" spans="1:24">
      <c r="A96" s="94">
        <v>44</v>
      </c>
      <c r="B96" s="86" t="s">
        <v>227</v>
      </c>
      <c r="C96" s="85" t="s">
        <v>228</v>
      </c>
      <c r="D96" s="87">
        <f>E96+F96</f>
        <v>0.5</v>
      </c>
      <c r="E96" s="87"/>
      <c r="F96" s="87">
        <v>0.5</v>
      </c>
      <c r="G96" s="88" t="s">
        <v>85</v>
      </c>
      <c r="H96" s="88" t="s">
        <v>76</v>
      </c>
      <c r="I96" s="85"/>
      <c r="J96" s="94"/>
      <c r="K96" s="112" t="s">
        <v>83</v>
      </c>
      <c r="L96" s="94" t="s">
        <v>112</v>
      </c>
      <c r="M96" s="113"/>
      <c r="N96" s="113"/>
      <c r="O96" s="94" t="s">
        <v>67</v>
      </c>
      <c r="P96" s="113"/>
      <c r="Q96" s="113"/>
      <c r="R96" s="113"/>
      <c r="S96" s="113"/>
      <c r="T96" s="113"/>
      <c r="U96" s="113"/>
      <c r="V96" s="113"/>
      <c r="W96" s="113"/>
      <c r="X96" s="113"/>
    </row>
    <row r="97" ht="19.05" customHeight="1" spans="1:24">
      <c r="A97" s="85">
        <v>45</v>
      </c>
      <c r="B97" s="86" t="s">
        <v>229</v>
      </c>
      <c r="C97" s="85" t="s">
        <v>228</v>
      </c>
      <c r="D97" s="87">
        <f>E97+F97</f>
        <v>0.13</v>
      </c>
      <c r="E97" s="87"/>
      <c r="F97" s="87">
        <v>0.13</v>
      </c>
      <c r="G97" s="94" t="s">
        <v>230</v>
      </c>
      <c r="H97" s="94" t="s">
        <v>82</v>
      </c>
      <c r="I97" s="85"/>
      <c r="J97" s="94"/>
      <c r="K97" s="112" t="s">
        <v>83</v>
      </c>
      <c r="L97" s="94" t="s">
        <v>112</v>
      </c>
      <c r="M97" s="113"/>
      <c r="N97" s="113"/>
      <c r="O97" s="94" t="s">
        <v>67</v>
      </c>
      <c r="P97" s="113"/>
      <c r="Q97" s="113"/>
      <c r="R97" s="113"/>
      <c r="S97" s="113"/>
      <c r="T97" s="113"/>
      <c r="U97" s="113"/>
      <c r="V97" s="113"/>
      <c r="W97" s="113"/>
      <c r="X97" s="113"/>
    </row>
    <row r="98" s="52" customFormat="1" ht="19.05" hidden="1" customHeight="1" spans="1:24">
      <c r="A98" s="89" t="s">
        <v>195</v>
      </c>
      <c r="B98" s="90" t="s">
        <v>231</v>
      </c>
      <c r="C98" s="85"/>
      <c r="D98" s="122"/>
      <c r="E98" s="122"/>
      <c r="F98" s="122"/>
      <c r="G98" s="123"/>
      <c r="H98" s="123"/>
      <c r="I98" s="89"/>
      <c r="J98" s="92"/>
      <c r="K98" s="92"/>
      <c r="L98" s="92"/>
      <c r="M98" s="113"/>
      <c r="N98" s="91"/>
      <c r="O98" s="92"/>
      <c r="P98" s="91"/>
      <c r="Q98" s="91"/>
      <c r="R98" s="91"/>
      <c r="S98" s="91"/>
      <c r="T98" s="91"/>
      <c r="U98" s="91"/>
      <c r="V98" s="91"/>
      <c r="W98" s="91"/>
      <c r="X98" s="91"/>
    </row>
    <row r="99" ht="40.2" hidden="1" customHeight="1" spans="1:24">
      <c r="A99" s="85">
        <v>46</v>
      </c>
      <c r="B99" s="86" t="s">
        <v>232</v>
      </c>
      <c r="C99" s="85" t="s">
        <v>230</v>
      </c>
      <c r="D99" s="87">
        <v>2.5</v>
      </c>
      <c r="E99" s="87"/>
      <c r="F99" s="87">
        <v>2.5</v>
      </c>
      <c r="G99" s="88" t="s">
        <v>159</v>
      </c>
      <c r="H99" s="94" t="s">
        <v>73</v>
      </c>
      <c r="I99" s="85" t="s">
        <v>233</v>
      </c>
      <c r="J99" s="94" t="s">
        <v>234</v>
      </c>
      <c r="K99" s="112" t="s">
        <v>235</v>
      </c>
      <c r="L99" s="94" t="s">
        <v>112</v>
      </c>
      <c r="M99" s="113"/>
      <c r="N99" s="113"/>
      <c r="O99" s="94" t="s">
        <v>67</v>
      </c>
      <c r="P99" s="113"/>
      <c r="Q99" s="113"/>
      <c r="R99" s="113"/>
      <c r="S99" s="113"/>
      <c r="T99" s="113"/>
      <c r="U99" s="113"/>
      <c r="V99" s="113"/>
      <c r="W99" s="113"/>
      <c r="X99" s="113"/>
    </row>
    <row r="100" ht="18.9" hidden="1" customHeight="1" spans="1:24">
      <c r="A100" s="85">
        <v>47</v>
      </c>
      <c r="B100" s="86" t="s">
        <v>236</v>
      </c>
      <c r="C100" s="85" t="s">
        <v>230</v>
      </c>
      <c r="D100" s="87">
        <v>0.85</v>
      </c>
      <c r="E100" s="87"/>
      <c r="F100" s="87">
        <v>0.85</v>
      </c>
      <c r="G100" s="104" t="s">
        <v>237</v>
      </c>
      <c r="H100" s="104" t="s">
        <v>168</v>
      </c>
      <c r="I100" s="85"/>
      <c r="J100" s="94"/>
      <c r="K100" s="112" t="s">
        <v>176</v>
      </c>
      <c r="L100" s="94" t="s">
        <v>58</v>
      </c>
      <c r="M100" s="113"/>
      <c r="N100" s="113"/>
      <c r="O100" s="94"/>
      <c r="P100" s="113"/>
      <c r="Q100" s="113"/>
      <c r="R100" s="113"/>
      <c r="S100" s="113"/>
      <c r="T100" s="113"/>
      <c r="U100" s="113"/>
      <c r="V100" s="113"/>
      <c r="W100" s="113"/>
      <c r="X100" s="113"/>
    </row>
    <row r="101" ht="18.9" hidden="1" customHeight="1" spans="1:24">
      <c r="A101" s="85">
        <v>48</v>
      </c>
      <c r="B101" s="86" t="s">
        <v>238</v>
      </c>
      <c r="C101" s="85" t="s">
        <v>230</v>
      </c>
      <c r="D101" s="87">
        <v>1.5</v>
      </c>
      <c r="E101" s="87"/>
      <c r="F101" s="87">
        <v>1.5</v>
      </c>
      <c r="G101" s="104" t="s">
        <v>239</v>
      </c>
      <c r="H101" s="104" t="s">
        <v>56</v>
      </c>
      <c r="I101" s="85"/>
      <c r="J101" s="94"/>
      <c r="K101" s="112" t="s">
        <v>176</v>
      </c>
      <c r="L101" s="94" t="s">
        <v>58</v>
      </c>
      <c r="M101" s="113"/>
      <c r="N101" s="113"/>
      <c r="O101" s="94"/>
      <c r="P101" s="113"/>
      <c r="Q101" s="113"/>
      <c r="R101" s="113"/>
      <c r="S101" s="113"/>
      <c r="T101" s="113"/>
      <c r="U101" s="113"/>
      <c r="V101" s="113"/>
      <c r="W101" s="113"/>
      <c r="X101" s="113"/>
    </row>
    <row r="102" ht="18.9" hidden="1" customHeight="1" spans="1:24">
      <c r="A102" s="85">
        <v>49</v>
      </c>
      <c r="B102" s="86" t="s">
        <v>240</v>
      </c>
      <c r="C102" s="85" t="s">
        <v>230</v>
      </c>
      <c r="D102" s="87">
        <v>1.5</v>
      </c>
      <c r="E102" s="87"/>
      <c r="F102" s="87">
        <v>1.5</v>
      </c>
      <c r="G102" s="104" t="s">
        <v>239</v>
      </c>
      <c r="H102" s="104" t="s">
        <v>76</v>
      </c>
      <c r="I102" s="85"/>
      <c r="J102" s="94"/>
      <c r="K102" s="112" t="s">
        <v>176</v>
      </c>
      <c r="L102" s="94" t="s">
        <v>58</v>
      </c>
      <c r="M102" s="113"/>
      <c r="N102" s="113"/>
      <c r="O102" s="94"/>
      <c r="P102" s="113"/>
      <c r="Q102" s="113"/>
      <c r="R102" s="113"/>
      <c r="S102" s="113"/>
      <c r="T102" s="113"/>
      <c r="U102" s="113"/>
      <c r="V102" s="113"/>
      <c r="W102" s="113"/>
      <c r="X102" s="113"/>
    </row>
    <row r="103" s="52" customFormat="1" ht="19.05" hidden="1" customHeight="1" spans="1:24">
      <c r="A103" s="89" t="s">
        <v>195</v>
      </c>
      <c r="B103" s="90" t="s">
        <v>241</v>
      </c>
      <c r="C103" s="85"/>
      <c r="D103" s="122"/>
      <c r="E103" s="122"/>
      <c r="F103" s="122"/>
      <c r="G103" s="123"/>
      <c r="H103" s="123"/>
      <c r="I103" s="89"/>
      <c r="J103" s="92"/>
      <c r="K103" s="92"/>
      <c r="L103" s="92"/>
      <c r="M103" s="113"/>
      <c r="N103" s="91"/>
      <c r="O103" s="92"/>
      <c r="P103" s="91"/>
      <c r="Q103" s="91"/>
      <c r="R103" s="91"/>
      <c r="S103" s="91"/>
      <c r="T103" s="91"/>
      <c r="U103" s="91"/>
      <c r="V103" s="91"/>
      <c r="W103" s="91"/>
      <c r="X103" s="91"/>
    </row>
    <row r="104" ht="30" hidden="1" customHeight="1" spans="1:24">
      <c r="A104" s="85">
        <v>50</v>
      </c>
      <c r="B104" s="86" t="s">
        <v>242</v>
      </c>
      <c r="C104" s="85" t="s">
        <v>243</v>
      </c>
      <c r="D104" s="87">
        <f>E104+F104</f>
        <v>1.35</v>
      </c>
      <c r="E104" s="87"/>
      <c r="F104" s="87">
        <v>1.35</v>
      </c>
      <c r="G104" s="88" t="s">
        <v>190</v>
      </c>
      <c r="H104" s="88" t="s">
        <v>70</v>
      </c>
      <c r="I104" s="85">
        <v>42</v>
      </c>
      <c r="J104" s="94">
        <v>135</v>
      </c>
      <c r="K104" s="112" t="s">
        <v>83</v>
      </c>
      <c r="L104" s="94" t="s">
        <v>244</v>
      </c>
      <c r="M104" s="113">
        <v>2018</v>
      </c>
      <c r="N104" s="113"/>
      <c r="O104" s="94" t="s">
        <v>67</v>
      </c>
      <c r="P104" s="113"/>
      <c r="Q104" s="113"/>
      <c r="R104" s="113"/>
      <c r="S104" s="113"/>
      <c r="T104" s="113"/>
      <c r="U104" s="113"/>
      <c r="V104" s="113"/>
      <c r="W104" s="113"/>
      <c r="X104" s="113"/>
    </row>
    <row r="105" ht="30" hidden="1" customHeight="1" spans="1:24">
      <c r="A105" s="85">
        <v>51</v>
      </c>
      <c r="B105" s="86" t="s">
        <v>245</v>
      </c>
      <c r="C105" s="85" t="s">
        <v>243</v>
      </c>
      <c r="D105" s="87">
        <v>2</v>
      </c>
      <c r="E105" s="87"/>
      <c r="F105" s="87">
        <v>2</v>
      </c>
      <c r="G105" s="88" t="s">
        <v>246</v>
      </c>
      <c r="H105" s="88" t="s">
        <v>117</v>
      </c>
      <c r="I105" s="85">
        <v>46</v>
      </c>
      <c r="J105" s="94">
        <v>109</v>
      </c>
      <c r="K105" s="112" t="s">
        <v>83</v>
      </c>
      <c r="L105" s="94" t="s">
        <v>66</v>
      </c>
      <c r="M105" s="113">
        <v>2017</v>
      </c>
      <c r="N105" s="113"/>
      <c r="O105" s="94" t="s">
        <v>67</v>
      </c>
      <c r="P105" s="113"/>
      <c r="Q105" s="113"/>
      <c r="R105" s="113"/>
      <c r="S105" s="113"/>
      <c r="T105" s="113"/>
      <c r="U105" s="113"/>
      <c r="V105" s="113"/>
      <c r="W105" s="113"/>
      <c r="X105" s="113"/>
    </row>
    <row r="106" ht="20.1" hidden="1" customHeight="1" spans="1:24">
      <c r="A106" s="85">
        <v>52</v>
      </c>
      <c r="B106" s="86" t="s">
        <v>247</v>
      </c>
      <c r="C106" s="85" t="s">
        <v>243</v>
      </c>
      <c r="D106" s="87">
        <v>1</v>
      </c>
      <c r="E106" s="87"/>
      <c r="F106" s="87">
        <v>1</v>
      </c>
      <c r="G106" s="88" t="s">
        <v>55</v>
      </c>
      <c r="H106" s="88" t="s">
        <v>56</v>
      </c>
      <c r="I106" s="85">
        <v>58</v>
      </c>
      <c r="J106" s="94">
        <v>472</v>
      </c>
      <c r="K106" s="112" t="s">
        <v>176</v>
      </c>
      <c r="L106" s="94" t="s">
        <v>66</v>
      </c>
      <c r="M106" s="113"/>
      <c r="N106" s="113"/>
      <c r="O106" s="94" t="s">
        <v>67</v>
      </c>
      <c r="P106" s="113"/>
      <c r="Q106" s="113"/>
      <c r="R106" s="113"/>
      <c r="S106" s="113"/>
      <c r="T106" s="113"/>
      <c r="U106" s="113"/>
      <c r="V106" s="113"/>
      <c r="W106" s="113"/>
      <c r="X106" s="113"/>
    </row>
    <row r="107" ht="19.05" hidden="1" customHeight="1" spans="1:24">
      <c r="A107" s="89" t="s">
        <v>195</v>
      </c>
      <c r="B107" s="90" t="s">
        <v>248</v>
      </c>
      <c r="C107" s="85"/>
      <c r="D107" s="87"/>
      <c r="E107" s="87"/>
      <c r="F107" s="87"/>
      <c r="G107" s="88"/>
      <c r="H107" s="88"/>
      <c r="I107" s="85"/>
      <c r="J107" s="94"/>
      <c r="K107" s="94"/>
      <c r="L107" s="94"/>
      <c r="M107" s="113"/>
      <c r="N107" s="113"/>
      <c r="O107" s="94"/>
      <c r="P107" s="113"/>
      <c r="Q107" s="113"/>
      <c r="R107" s="113"/>
      <c r="S107" s="113"/>
      <c r="T107" s="113"/>
      <c r="U107" s="113"/>
      <c r="V107" s="113"/>
      <c r="W107" s="113"/>
      <c r="X107" s="113"/>
    </row>
    <row r="108" ht="40.2" hidden="1" customHeight="1" spans="1:24">
      <c r="A108" s="85">
        <v>53</v>
      </c>
      <c r="B108" s="86" t="s">
        <v>249</v>
      </c>
      <c r="C108" s="85" t="s">
        <v>250</v>
      </c>
      <c r="D108" s="87">
        <v>0.23</v>
      </c>
      <c r="E108" s="87"/>
      <c r="F108" s="124">
        <v>0.23</v>
      </c>
      <c r="G108" s="88" t="s">
        <v>55</v>
      </c>
      <c r="H108" s="88" t="s">
        <v>117</v>
      </c>
      <c r="I108" s="85">
        <v>58</v>
      </c>
      <c r="J108" s="94" t="s">
        <v>251</v>
      </c>
      <c r="K108" s="112" t="s">
        <v>252</v>
      </c>
      <c r="L108" s="94" t="s">
        <v>66</v>
      </c>
      <c r="M108" s="113">
        <v>2017</v>
      </c>
      <c r="N108" s="113"/>
      <c r="O108" s="94" t="s">
        <v>67</v>
      </c>
      <c r="P108" s="113"/>
      <c r="Q108" s="113"/>
      <c r="R108" s="113"/>
      <c r="S108" s="113"/>
      <c r="T108" s="113"/>
      <c r="U108" s="113"/>
      <c r="V108" s="113"/>
      <c r="W108" s="113"/>
      <c r="X108" s="113"/>
    </row>
    <row r="109" ht="19.05" customHeight="1" spans="1:24">
      <c r="A109" s="89" t="s">
        <v>195</v>
      </c>
      <c r="B109" s="90" t="s">
        <v>253</v>
      </c>
      <c r="C109" s="85"/>
      <c r="D109" s="87"/>
      <c r="E109" s="87"/>
      <c r="F109" s="87"/>
      <c r="G109" s="88"/>
      <c r="H109" s="88"/>
      <c r="I109" s="85"/>
      <c r="J109" s="94"/>
      <c r="K109" s="94"/>
      <c r="L109" s="94"/>
      <c r="M109" s="113"/>
      <c r="N109" s="113"/>
      <c r="O109" s="94"/>
      <c r="P109" s="113"/>
      <c r="Q109" s="113"/>
      <c r="R109" s="113"/>
      <c r="S109" s="113"/>
      <c r="T109" s="113"/>
      <c r="U109" s="113"/>
      <c r="V109" s="113"/>
      <c r="W109" s="113"/>
      <c r="X109" s="113"/>
    </row>
    <row r="110" ht="19.05" customHeight="1" spans="1:24">
      <c r="A110" s="85">
        <v>54</v>
      </c>
      <c r="B110" s="86" t="s">
        <v>254</v>
      </c>
      <c r="C110" s="85" t="s">
        <v>156</v>
      </c>
      <c r="D110" s="87">
        <v>19.1</v>
      </c>
      <c r="E110" s="87"/>
      <c r="F110" s="87">
        <v>19.1</v>
      </c>
      <c r="G110" s="104" t="s">
        <v>255</v>
      </c>
      <c r="H110" s="94" t="s">
        <v>82</v>
      </c>
      <c r="I110" s="85"/>
      <c r="J110" s="88"/>
      <c r="K110" s="112" t="s">
        <v>256</v>
      </c>
      <c r="L110" s="94" t="s">
        <v>66</v>
      </c>
      <c r="M110" s="113"/>
      <c r="N110" s="113"/>
      <c r="O110" s="94" t="s">
        <v>67</v>
      </c>
      <c r="P110" s="113"/>
      <c r="Q110" s="113"/>
      <c r="R110" s="113"/>
      <c r="S110" s="113"/>
      <c r="T110" s="113"/>
      <c r="U110" s="113"/>
      <c r="V110" s="113"/>
      <c r="W110" s="113"/>
      <c r="X110" s="113"/>
    </row>
    <row r="111" ht="19.05" customHeight="1" spans="1:24">
      <c r="A111" s="89" t="s">
        <v>195</v>
      </c>
      <c r="B111" s="90" t="s">
        <v>257</v>
      </c>
      <c r="C111" s="85"/>
      <c r="D111" s="87"/>
      <c r="E111" s="87"/>
      <c r="F111" s="87"/>
      <c r="G111" s="94"/>
      <c r="H111" s="94"/>
      <c r="I111" s="85"/>
      <c r="J111" s="94"/>
      <c r="K111" s="94"/>
      <c r="L111" s="94"/>
      <c r="M111" s="94"/>
      <c r="N111" s="113"/>
      <c r="O111" s="94"/>
      <c r="P111" s="113"/>
      <c r="Q111" s="113"/>
      <c r="R111" s="113"/>
      <c r="S111" s="113"/>
      <c r="T111" s="113"/>
      <c r="U111" s="113"/>
      <c r="V111" s="113"/>
      <c r="W111" s="113"/>
      <c r="X111" s="113"/>
    </row>
    <row r="112" ht="19.05" customHeight="1" spans="1:24">
      <c r="A112" s="85">
        <v>55</v>
      </c>
      <c r="B112" s="86" t="s">
        <v>258</v>
      </c>
      <c r="C112" s="85" t="s">
        <v>246</v>
      </c>
      <c r="D112" s="87">
        <v>2.5</v>
      </c>
      <c r="E112" s="87"/>
      <c r="F112" s="87">
        <v>2.5</v>
      </c>
      <c r="G112" s="94" t="s">
        <v>55</v>
      </c>
      <c r="H112" s="94" t="s">
        <v>82</v>
      </c>
      <c r="I112" s="85"/>
      <c r="J112" s="94"/>
      <c r="K112" s="112" t="s">
        <v>83</v>
      </c>
      <c r="L112" s="94" t="s">
        <v>112</v>
      </c>
      <c r="M112" s="113">
        <v>2017</v>
      </c>
      <c r="N112" s="113"/>
      <c r="O112" s="94" t="s">
        <v>67</v>
      </c>
      <c r="P112" s="113"/>
      <c r="Q112" s="113"/>
      <c r="R112" s="113"/>
      <c r="S112" s="113"/>
      <c r="T112" s="113"/>
      <c r="U112" s="113"/>
      <c r="V112" s="113"/>
      <c r="W112" s="113"/>
      <c r="X112" s="113"/>
    </row>
    <row r="113" ht="19.05" hidden="1" customHeight="1" spans="1:24">
      <c r="A113" s="89" t="s">
        <v>195</v>
      </c>
      <c r="B113" s="90" t="s">
        <v>259</v>
      </c>
      <c r="C113" s="85"/>
      <c r="D113" s="87"/>
      <c r="E113" s="87"/>
      <c r="F113" s="87"/>
      <c r="G113" s="88"/>
      <c r="H113" s="88"/>
      <c r="I113" s="85"/>
      <c r="J113" s="94"/>
      <c r="K113" s="94"/>
      <c r="L113" s="94"/>
      <c r="M113" s="113"/>
      <c r="N113" s="113"/>
      <c r="O113" s="94"/>
      <c r="P113" s="113"/>
      <c r="Q113" s="113"/>
      <c r="R113" s="113"/>
      <c r="S113" s="113"/>
      <c r="T113" s="113"/>
      <c r="U113" s="113"/>
      <c r="V113" s="113"/>
      <c r="W113" s="113"/>
      <c r="X113" s="113"/>
    </row>
    <row r="114" ht="18" hidden="1" customHeight="1" spans="1:24">
      <c r="A114" s="85">
        <v>56</v>
      </c>
      <c r="B114" s="86" t="s">
        <v>260</v>
      </c>
      <c r="C114" s="85" t="s">
        <v>261</v>
      </c>
      <c r="D114" s="87">
        <v>3.5</v>
      </c>
      <c r="E114" s="87"/>
      <c r="F114" s="87">
        <v>3.5</v>
      </c>
      <c r="G114" s="88" t="s">
        <v>262</v>
      </c>
      <c r="H114" s="88" t="s">
        <v>117</v>
      </c>
      <c r="I114" s="85"/>
      <c r="J114" s="94"/>
      <c r="K114" s="112" t="s">
        <v>176</v>
      </c>
      <c r="L114" s="94" t="s">
        <v>58</v>
      </c>
      <c r="M114" s="113"/>
      <c r="N114" s="113"/>
      <c r="O114" s="94"/>
      <c r="P114" s="113"/>
      <c r="Q114" s="113"/>
      <c r="R114" s="113"/>
      <c r="S114" s="113"/>
      <c r="T114" s="113"/>
      <c r="U114" s="113"/>
      <c r="V114" s="113"/>
      <c r="W114" s="113"/>
      <c r="X114" s="113"/>
    </row>
    <row r="115" ht="19.05" hidden="1" customHeight="1" spans="1:24">
      <c r="A115" s="89" t="s">
        <v>195</v>
      </c>
      <c r="B115" s="90" t="s">
        <v>263</v>
      </c>
      <c r="C115" s="89"/>
      <c r="D115" s="87"/>
      <c r="E115" s="87"/>
      <c r="F115" s="87"/>
      <c r="G115" s="94"/>
      <c r="H115" s="94"/>
      <c r="I115" s="85"/>
      <c r="J115" s="94"/>
      <c r="K115" s="112"/>
      <c r="L115" s="94"/>
      <c r="M115" s="113"/>
      <c r="N115" s="113"/>
      <c r="O115" s="94"/>
      <c r="P115" s="113"/>
      <c r="Q115" s="113"/>
      <c r="R115" s="113"/>
      <c r="S115" s="113"/>
      <c r="T115" s="113"/>
      <c r="U115" s="113"/>
      <c r="V115" s="113"/>
      <c r="W115" s="113"/>
      <c r="X115" s="113"/>
    </row>
    <row r="116" ht="18" hidden="1" customHeight="1" spans="1:24">
      <c r="A116" s="94">
        <v>57</v>
      </c>
      <c r="B116" s="86" t="s">
        <v>264</v>
      </c>
      <c r="C116" s="85" t="s">
        <v>265</v>
      </c>
      <c r="D116" s="87">
        <v>0.04</v>
      </c>
      <c r="E116" s="87"/>
      <c r="F116" s="87">
        <v>0.4</v>
      </c>
      <c r="G116" s="104" t="s">
        <v>266</v>
      </c>
      <c r="H116" s="104" t="s">
        <v>117</v>
      </c>
      <c r="I116" s="85"/>
      <c r="J116" s="94"/>
      <c r="K116" s="112" t="s">
        <v>176</v>
      </c>
      <c r="L116" s="94" t="s">
        <v>58</v>
      </c>
      <c r="M116" s="113"/>
      <c r="N116" s="113"/>
      <c r="O116" s="94"/>
      <c r="P116" s="113"/>
      <c r="Q116" s="113"/>
      <c r="R116" s="113"/>
      <c r="S116" s="113"/>
      <c r="T116" s="113"/>
      <c r="U116" s="113"/>
      <c r="V116" s="113"/>
      <c r="W116" s="113"/>
      <c r="X116" s="113"/>
    </row>
    <row r="117" ht="18" hidden="1" customHeight="1" spans="1:24">
      <c r="A117" s="94">
        <v>58</v>
      </c>
      <c r="B117" s="86" t="s">
        <v>267</v>
      </c>
      <c r="C117" s="85" t="s">
        <v>265</v>
      </c>
      <c r="D117" s="87">
        <v>0.03</v>
      </c>
      <c r="E117" s="87"/>
      <c r="F117" s="87">
        <v>0.3</v>
      </c>
      <c r="G117" s="104" t="s">
        <v>268</v>
      </c>
      <c r="H117" s="104" t="s">
        <v>117</v>
      </c>
      <c r="I117" s="85"/>
      <c r="J117" s="94"/>
      <c r="K117" s="112" t="s">
        <v>176</v>
      </c>
      <c r="L117" s="94" t="s">
        <v>58</v>
      </c>
      <c r="M117" s="113"/>
      <c r="N117" s="113"/>
      <c r="O117" s="94"/>
      <c r="P117" s="113"/>
      <c r="Q117" s="113"/>
      <c r="R117" s="113"/>
      <c r="S117" s="113"/>
      <c r="T117" s="113"/>
      <c r="U117" s="113"/>
      <c r="V117" s="113"/>
      <c r="W117" s="113"/>
      <c r="X117" s="113"/>
    </row>
    <row r="118" ht="19.05" customHeight="1" spans="1:24">
      <c r="A118" s="89" t="s">
        <v>195</v>
      </c>
      <c r="B118" s="90" t="s">
        <v>127</v>
      </c>
      <c r="C118" s="85"/>
      <c r="D118" s="87"/>
      <c r="E118" s="87"/>
      <c r="F118" s="87"/>
      <c r="G118" s="94"/>
      <c r="H118" s="94"/>
      <c r="I118" s="85"/>
      <c r="J118" s="94"/>
      <c r="K118" s="112"/>
      <c r="L118" s="94"/>
      <c r="M118" s="113"/>
      <c r="N118" s="113"/>
      <c r="O118" s="94"/>
      <c r="P118" s="113"/>
      <c r="Q118" s="113"/>
      <c r="R118" s="113"/>
      <c r="S118" s="113"/>
      <c r="T118" s="113"/>
      <c r="U118" s="113"/>
      <c r="V118" s="113"/>
      <c r="W118" s="113"/>
      <c r="X118" s="113"/>
    </row>
    <row r="119" ht="18" hidden="1" customHeight="1" spans="1:24">
      <c r="A119" s="85">
        <v>59</v>
      </c>
      <c r="B119" s="86" t="s">
        <v>269</v>
      </c>
      <c r="C119" s="85" t="s">
        <v>128</v>
      </c>
      <c r="D119" s="87">
        <f>E119+F119</f>
        <v>0.23</v>
      </c>
      <c r="E119" s="87"/>
      <c r="F119" s="87">
        <v>0.23</v>
      </c>
      <c r="G119" s="94" t="s">
        <v>270</v>
      </c>
      <c r="H119" s="88" t="s">
        <v>105</v>
      </c>
      <c r="I119" s="85">
        <v>23</v>
      </c>
      <c r="J119" s="94">
        <v>98</v>
      </c>
      <c r="K119" s="112" t="s">
        <v>271</v>
      </c>
      <c r="L119" s="94" t="s">
        <v>112</v>
      </c>
      <c r="M119" s="113"/>
      <c r="N119" s="113"/>
      <c r="O119" s="94" t="s">
        <v>67</v>
      </c>
      <c r="P119" s="113"/>
      <c r="Q119" s="113"/>
      <c r="R119" s="113"/>
      <c r="S119" s="113"/>
      <c r="T119" s="113"/>
      <c r="U119" s="113"/>
      <c r="V119" s="113"/>
      <c r="W119" s="113"/>
      <c r="X119" s="113"/>
    </row>
    <row r="120" ht="19.05" customHeight="1" spans="1:24">
      <c r="A120" s="85">
        <v>60</v>
      </c>
      <c r="B120" s="86" t="s">
        <v>272</v>
      </c>
      <c r="C120" s="85" t="s">
        <v>128</v>
      </c>
      <c r="D120" s="87">
        <v>0.2</v>
      </c>
      <c r="E120" s="87"/>
      <c r="F120" s="87">
        <v>0.2</v>
      </c>
      <c r="G120" s="104" t="s">
        <v>270</v>
      </c>
      <c r="H120" s="104" t="s">
        <v>82</v>
      </c>
      <c r="I120" s="85">
        <v>53</v>
      </c>
      <c r="J120" s="94" t="s">
        <v>273</v>
      </c>
      <c r="K120" s="112" t="s">
        <v>176</v>
      </c>
      <c r="L120" s="94" t="s">
        <v>58</v>
      </c>
      <c r="M120" s="113"/>
      <c r="N120" s="113"/>
      <c r="O120" s="94"/>
      <c r="P120" s="113"/>
      <c r="Q120" s="113"/>
      <c r="R120" s="113"/>
      <c r="S120" s="113"/>
      <c r="T120" s="113"/>
      <c r="U120" s="113"/>
      <c r="V120" s="113"/>
      <c r="W120" s="113"/>
      <c r="X120" s="113"/>
    </row>
    <row r="121" ht="19.05" hidden="1" customHeight="1" spans="1:24">
      <c r="A121" s="89" t="s">
        <v>195</v>
      </c>
      <c r="B121" s="90" t="s">
        <v>130</v>
      </c>
      <c r="C121" s="85"/>
      <c r="D121" s="87"/>
      <c r="E121" s="87"/>
      <c r="F121" s="87"/>
      <c r="G121" s="94"/>
      <c r="H121" s="94"/>
      <c r="I121" s="85"/>
      <c r="J121" s="94"/>
      <c r="K121" s="112"/>
      <c r="L121" s="94"/>
      <c r="M121" s="113"/>
      <c r="N121" s="113"/>
      <c r="O121" s="94"/>
      <c r="P121" s="113"/>
      <c r="Q121" s="113"/>
      <c r="R121" s="113"/>
      <c r="S121" s="113"/>
      <c r="T121" s="113"/>
      <c r="U121" s="113"/>
      <c r="V121" s="113"/>
      <c r="W121" s="113"/>
      <c r="X121" s="113"/>
    </row>
    <row r="122" ht="40.2" hidden="1" customHeight="1" spans="1:24">
      <c r="A122" s="85">
        <v>61</v>
      </c>
      <c r="B122" s="86" t="s">
        <v>274</v>
      </c>
      <c r="C122" s="85" t="s">
        <v>131</v>
      </c>
      <c r="D122" s="87">
        <f>E122+F122</f>
        <v>0.12</v>
      </c>
      <c r="E122" s="87"/>
      <c r="F122" s="87">
        <v>0.12</v>
      </c>
      <c r="G122" s="88" t="s">
        <v>270</v>
      </c>
      <c r="H122" s="88" t="s">
        <v>56</v>
      </c>
      <c r="I122" s="85">
        <v>22</v>
      </c>
      <c r="J122" s="94">
        <v>76</v>
      </c>
      <c r="K122" s="112" t="s">
        <v>275</v>
      </c>
      <c r="L122" s="94" t="s">
        <v>112</v>
      </c>
      <c r="M122" s="113"/>
      <c r="N122" s="113"/>
      <c r="O122" s="94"/>
      <c r="P122" s="113"/>
      <c r="Q122" s="113"/>
      <c r="R122" s="113"/>
      <c r="S122" s="113"/>
      <c r="T122" s="113"/>
      <c r="U122" s="113"/>
      <c r="V122" s="113"/>
      <c r="W122" s="113"/>
      <c r="X122" s="113"/>
    </row>
    <row r="123" ht="40.2" hidden="1" customHeight="1" spans="1:24">
      <c r="A123" s="85">
        <v>62</v>
      </c>
      <c r="B123" s="86" t="s">
        <v>276</v>
      </c>
      <c r="C123" s="85" t="s">
        <v>131</v>
      </c>
      <c r="D123" s="87">
        <v>0.33</v>
      </c>
      <c r="E123" s="87"/>
      <c r="F123" s="87">
        <v>0.33</v>
      </c>
      <c r="G123" s="88" t="s">
        <v>277</v>
      </c>
      <c r="H123" s="88" t="s">
        <v>56</v>
      </c>
      <c r="I123" s="85">
        <v>33</v>
      </c>
      <c r="J123" s="94" t="s">
        <v>278</v>
      </c>
      <c r="K123" s="112" t="s">
        <v>275</v>
      </c>
      <c r="L123" s="94" t="s">
        <v>112</v>
      </c>
      <c r="M123" s="113"/>
      <c r="N123" s="113"/>
      <c r="O123" s="94"/>
      <c r="P123" s="113"/>
      <c r="Q123" s="113"/>
      <c r="R123" s="113"/>
      <c r="S123" s="113"/>
      <c r="T123" s="113"/>
      <c r="U123" s="113"/>
      <c r="V123" s="113"/>
      <c r="W123" s="113"/>
      <c r="X123" s="113"/>
    </row>
    <row r="124" ht="30" hidden="1" customHeight="1" spans="1:24">
      <c r="A124" s="85">
        <v>63</v>
      </c>
      <c r="B124" s="86" t="s">
        <v>279</v>
      </c>
      <c r="C124" s="85" t="s">
        <v>280</v>
      </c>
      <c r="D124" s="87">
        <v>2.03</v>
      </c>
      <c r="E124" s="87"/>
      <c r="F124" s="87">
        <v>2.03</v>
      </c>
      <c r="G124" s="94" t="s">
        <v>190</v>
      </c>
      <c r="H124" s="94" t="s">
        <v>76</v>
      </c>
      <c r="I124" s="85">
        <v>8</v>
      </c>
      <c r="J124" s="94" t="s">
        <v>281</v>
      </c>
      <c r="K124" s="112" t="s">
        <v>211</v>
      </c>
      <c r="L124" s="94" t="s">
        <v>66</v>
      </c>
      <c r="M124" s="113"/>
      <c r="N124" s="113"/>
      <c r="O124" s="94"/>
      <c r="P124" s="113"/>
      <c r="Q124" s="113"/>
      <c r="R124" s="113"/>
      <c r="S124" s="113"/>
      <c r="T124" s="113"/>
      <c r="U124" s="113"/>
      <c r="V124" s="113"/>
      <c r="W124" s="113"/>
      <c r="X124" s="113"/>
    </row>
    <row r="125" ht="30" hidden="1" customHeight="1" spans="1:24">
      <c r="A125" s="85">
        <v>64</v>
      </c>
      <c r="B125" s="86" t="s">
        <v>282</v>
      </c>
      <c r="C125" s="85" t="s">
        <v>283</v>
      </c>
      <c r="D125" s="87">
        <v>4.2</v>
      </c>
      <c r="E125" s="87"/>
      <c r="F125" s="87">
        <v>4.2</v>
      </c>
      <c r="G125" s="94" t="s">
        <v>284</v>
      </c>
      <c r="H125" s="94" t="s">
        <v>56</v>
      </c>
      <c r="I125" s="85">
        <v>19</v>
      </c>
      <c r="J125" s="94"/>
      <c r="K125" s="112" t="s">
        <v>211</v>
      </c>
      <c r="L125" s="94" t="s">
        <v>66</v>
      </c>
      <c r="M125" s="113"/>
      <c r="N125" s="113"/>
      <c r="O125" s="94"/>
      <c r="P125" s="113"/>
      <c r="Q125" s="113"/>
      <c r="R125" s="113"/>
      <c r="S125" s="113"/>
      <c r="T125" s="113"/>
      <c r="U125" s="113"/>
      <c r="V125" s="113"/>
      <c r="W125" s="113"/>
      <c r="X125" s="113"/>
    </row>
    <row r="126" ht="19.05" customHeight="1" spans="1:24">
      <c r="A126" s="89" t="s">
        <v>195</v>
      </c>
      <c r="B126" s="90" t="s">
        <v>285</v>
      </c>
      <c r="C126" s="85"/>
      <c r="D126" s="87"/>
      <c r="E126" s="87"/>
      <c r="F126" s="87"/>
      <c r="G126" s="88"/>
      <c r="H126" s="88"/>
      <c r="I126" s="85"/>
      <c r="J126" s="94"/>
      <c r="K126" s="94"/>
      <c r="L126" s="94"/>
      <c r="M126" s="113"/>
      <c r="N126" s="113"/>
      <c r="O126" s="94"/>
      <c r="P126" s="113"/>
      <c r="Q126" s="113"/>
      <c r="R126" s="113"/>
      <c r="S126" s="113"/>
      <c r="T126" s="113"/>
      <c r="U126" s="113"/>
      <c r="V126" s="113"/>
      <c r="W126" s="113"/>
      <c r="X126" s="113"/>
    </row>
    <row r="127" ht="30" hidden="1" customHeight="1" spans="1:24">
      <c r="A127" s="85">
        <v>65</v>
      </c>
      <c r="B127" s="86" t="s">
        <v>286</v>
      </c>
      <c r="C127" s="85" t="s">
        <v>270</v>
      </c>
      <c r="D127" s="87">
        <f>E127+F127</f>
        <v>0.2</v>
      </c>
      <c r="E127" s="87"/>
      <c r="F127" s="87">
        <v>0.2</v>
      </c>
      <c r="G127" s="88" t="s">
        <v>159</v>
      </c>
      <c r="H127" s="88" t="s">
        <v>117</v>
      </c>
      <c r="I127" s="85"/>
      <c r="J127" s="94"/>
      <c r="K127" s="112" t="s">
        <v>83</v>
      </c>
      <c r="L127" s="94" t="s">
        <v>66</v>
      </c>
      <c r="M127" s="113">
        <v>2017</v>
      </c>
      <c r="N127" s="113"/>
      <c r="O127" s="94" t="s">
        <v>67</v>
      </c>
      <c r="P127" s="113"/>
      <c r="Q127" s="113"/>
      <c r="R127" s="113"/>
      <c r="S127" s="113"/>
      <c r="T127" s="113"/>
      <c r="U127" s="113"/>
      <c r="V127" s="113"/>
      <c r="W127" s="113"/>
      <c r="X127" s="113"/>
    </row>
    <row r="128" ht="30" hidden="1" customHeight="1" spans="1:24">
      <c r="A128" s="85">
        <v>66</v>
      </c>
      <c r="B128" s="86" t="s">
        <v>287</v>
      </c>
      <c r="C128" s="85" t="s">
        <v>270</v>
      </c>
      <c r="D128" s="87">
        <f>E128+F128</f>
        <v>1</v>
      </c>
      <c r="E128" s="87"/>
      <c r="F128" s="87">
        <v>1</v>
      </c>
      <c r="G128" s="88" t="s">
        <v>55</v>
      </c>
      <c r="H128" s="94" t="s">
        <v>79</v>
      </c>
      <c r="I128" s="85"/>
      <c r="J128" s="94"/>
      <c r="K128" s="112" t="s">
        <v>83</v>
      </c>
      <c r="L128" s="94" t="s">
        <v>66</v>
      </c>
      <c r="M128" s="113"/>
      <c r="N128" s="113"/>
      <c r="O128" s="94" t="s">
        <v>67</v>
      </c>
      <c r="P128" s="113"/>
      <c r="Q128" s="113"/>
      <c r="R128" s="113"/>
      <c r="S128" s="113"/>
      <c r="T128" s="113"/>
      <c r="U128" s="113"/>
      <c r="V128" s="113"/>
      <c r="W128" s="113"/>
      <c r="X128" s="113"/>
    </row>
    <row r="129" ht="30" hidden="1" customHeight="1" spans="1:24">
      <c r="A129" s="85">
        <v>67</v>
      </c>
      <c r="B129" s="86" t="s">
        <v>288</v>
      </c>
      <c r="C129" s="85" t="s">
        <v>270</v>
      </c>
      <c r="D129" s="87">
        <f>E129+F129</f>
        <v>0.01</v>
      </c>
      <c r="E129" s="87"/>
      <c r="F129" s="87">
        <v>0.01</v>
      </c>
      <c r="G129" s="88" t="s">
        <v>159</v>
      </c>
      <c r="H129" s="88" t="s">
        <v>111</v>
      </c>
      <c r="I129" s="85"/>
      <c r="J129" s="94"/>
      <c r="K129" s="112" t="s">
        <v>83</v>
      </c>
      <c r="L129" s="94" t="s">
        <v>66</v>
      </c>
      <c r="M129" s="113">
        <v>2018</v>
      </c>
      <c r="N129" s="113"/>
      <c r="O129" s="94" t="s">
        <v>67</v>
      </c>
      <c r="P129" s="113"/>
      <c r="Q129" s="113"/>
      <c r="R129" s="113"/>
      <c r="S129" s="113"/>
      <c r="T129" s="113"/>
      <c r="U129" s="113"/>
      <c r="V129" s="113"/>
      <c r="W129" s="113"/>
      <c r="X129" s="113"/>
    </row>
    <row r="130" ht="64.95" hidden="1" customHeight="1" spans="1:24">
      <c r="A130" s="85">
        <v>68</v>
      </c>
      <c r="B130" s="86" t="s">
        <v>289</v>
      </c>
      <c r="C130" s="85" t="s">
        <v>270</v>
      </c>
      <c r="D130" s="87">
        <f>E130+F130</f>
        <v>2.3</v>
      </c>
      <c r="E130" s="87"/>
      <c r="F130" s="87">
        <v>2.3</v>
      </c>
      <c r="G130" s="88" t="s">
        <v>159</v>
      </c>
      <c r="H130" s="88" t="s">
        <v>168</v>
      </c>
      <c r="I130" s="85">
        <v>12</v>
      </c>
      <c r="J130" s="94" t="s">
        <v>290</v>
      </c>
      <c r="K130" s="112" t="s">
        <v>83</v>
      </c>
      <c r="L130" s="94" t="s">
        <v>66</v>
      </c>
      <c r="M130" s="113">
        <v>2018</v>
      </c>
      <c r="N130" s="113"/>
      <c r="O130" s="94" t="s">
        <v>67</v>
      </c>
      <c r="P130" s="113"/>
      <c r="Q130" s="113"/>
      <c r="R130" s="113"/>
      <c r="S130" s="113"/>
      <c r="T130" s="113"/>
      <c r="U130" s="113"/>
      <c r="V130" s="113"/>
      <c r="W130" s="113"/>
      <c r="X130" s="113"/>
    </row>
    <row r="131" ht="30" hidden="1" customHeight="1" spans="1:24">
      <c r="A131" s="85">
        <v>69</v>
      </c>
      <c r="B131" s="86" t="s">
        <v>291</v>
      </c>
      <c r="C131" s="85" t="s">
        <v>270</v>
      </c>
      <c r="D131" s="87">
        <f>E131+F131</f>
        <v>0.35</v>
      </c>
      <c r="E131" s="87"/>
      <c r="F131" s="87">
        <v>0.35</v>
      </c>
      <c r="G131" s="88" t="s">
        <v>159</v>
      </c>
      <c r="H131" s="88" t="s">
        <v>117</v>
      </c>
      <c r="I131" s="85"/>
      <c r="J131" s="94"/>
      <c r="K131" s="112" t="s">
        <v>83</v>
      </c>
      <c r="L131" s="94" t="s">
        <v>66</v>
      </c>
      <c r="M131" s="113">
        <v>2018</v>
      </c>
      <c r="N131" s="113"/>
      <c r="O131" s="94" t="s">
        <v>67</v>
      </c>
      <c r="P131" s="113"/>
      <c r="Q131" s="113"/>
      <c r="R131" s="113"/>
      <c r="S131" s="113"/>
      <c r="T131" s="113"/>
      <c r="U131" s="113"/>
      <c r="V131" s="113"/>
      <c r="W131" s="113"/>
      <c r="X131" s="113"/>
    </row>
    <row r="132" ht="30" hidden="1" customHeight="1" spans="1:24">
      <c r="A132" s="85">
        <v>70</v>
      </c>
      <c r="B132" s="86" t="s">
        <v>292</v>
      </c>
      <c r="C132" s="85" t="s">
        <v>270</v>
      </c>
      <c r="D132" s="87">
        <v>3</v>
      </c>
      <c r="E132" s="87"/>
      <c r="F132" s="87">
        <v>3</v>
      </c>
      <c r="G132" s="88" t="s">
        <v>55</v>
      </c>
      <c r="H132" s="88" t="s">
        <v>111</v>
      </c>
      <c r="I132" s="85">
        <v>14</v>
      </c>
      <c r="J132" s="94">
        <v>136</v>
      </c>
      <c r="K132" s="112" t="s">
        <v>83</v>
      </c>
      <c r="L132" s="94" t="s">
        <v>66</v>
      </c>
      <c r="M132" s="113">
        <v>2018</v>
      </c>
      <c r="N132" s="113"/>
      <c r="O132" s="94" t="s">
        <v>67</v>
      </c>
      <c r="P132" s="113"/>
      <c r="Q132" s="113"/>
      <c r="R132" s="113"/>
      <c r="S132" s="113"/>
      <c r="T132" s="113"/>
      <c r="U132" s="113"/>
      <c r="V132" s="113"/>
      <c r="W132" s="113"/>
      <c r="X132" s="113"/>
    </row>
    <row r="133" ht="18.9" hidden="1" customHeight="1" spans="1:24">
      <c r="A133" s="85">
        <v>71</v>
      </c>
      <c r="B133" s="86" t="s">
        <v>293</v>
      </c>
      <c r="C133" s="85" t="s">
        <v>270</v>
      </c>
      <c r="D133" s="87">
        <v>0.1</v>
      </c>
      <c r="E133" s="87"/>
      <c r="F133" s="87">
        <v>0.1</v>
      </c>
      <c r="G133" s="88" t="s">
        <v>228</v>
      </c>
      <c r="H133" s="88" t="s">
        <v>56</v>
      </c>
      <c r="I133" s="85"/>
      <c r="J133" s="94"/>
      <c r="K133" s="112" t="s">
        <v>211</v>
      </c>
      <c r="L133" s="94" t="s">
        <v>66</v>
      </c>
      <c r="M133" s="113"/>
      <c r="N133" s="113"/>
      <c r="O133" s="94" t="s">
        <v>67</v>
      </c>
      <c r="P133" s="113"/>
      <c r="Q133" s="113"/>
      <c r="R133" s="113"/>
      <c r="S133" s="113"/>
      <c r="T133" s="113"/>
      <c r="U133" s="113"/>
      <c r="V133" s="113"/>
      <c r="W133" s="113"/>
      <c r="X133" s="113"/>
    </row>
    <row r="134" ht="19.05" customHeight="1" spans="1:24">
      <c r="A134" s="85">
        <v>72</v>
      </c>
      <c r="B134" s="86" t="s">
        <v>294</v>
      </c>
      <c r="C134" s="85" t="s">
        <v>270</v>
      </c>
      <c r="D134" s="87">
        <v>0.1</v>
      </c>
      <c r="E134" s="87"/>
      <c r="F134" s="87">
        <v>0.1</v>
      </c>
      <c r="G134" s="88" t="s">
        <v>270</v>
      </c>
      <c r="H134" s="88" t="s">
        <v>82</v>
      </c>
      <c r="I134" s="85">
        <v>53</v>
      </c>
      <c r="J134" s="94">
        <v>89</v>
      </c>
      <c r="K134" s="112" t="s">
        <v>295</v>
      </c>
      <c r="L134" s="94" t="s">
        <v>66</v>
      </c>
      <c r="M134" s="113"/>
      <c r="N134" s="113"/>
      <c r="O134" s="94" t="s">
        <v>67</v>
      </c>
      <c r="P134" s="113"/>
      <c r="Q134" s="113"/>
      <c r="R134" s="113"/>
      <c r="S134" s="113"/>
      <c r="T134" s="113"/>
      <c r="U134" s="113"/>
      <c r="V134" s="113"/>
      <c r="W134" s="113"/>
      <c r="X134" s="113"/>
    </row>
    <row r="135" ht="18.9" hidden="1" customHeight="1" spans="1:24">
      <c r="A135" s="85">
        <v>73</v>
      </c>
      <c r="B135" s="86" t="s">
        <v>293</v>
      </c>
      <c r="C135" s="85" t="s">
        <v>270</v>
      </c>
      <c r="D135" s="87">
        <v>0.2</v>
      </c>
      <c r="E135" s="87"/>
      <c r="F135" s="87">
        <v>0.2</v>
      </c>
      <c r="G135" s="88" t="s">
        <v>270</v>
      </c>
      <c r="H135" s="88" t="s">
        <v>73</v>
      </c>
      <c r="I135" s="85">
        <v>28</v>
      </c>
      <c r="J135" s="94">
        <v>322</v>
      </c>
      <c r="K135" s="112" t="s">
        <v>296</v>
      </c>
      <c r="L135" s="94" t="s">
        <v>66</v>
      </c>
      <c r="M135" s="113"/>
      <c r="N135" s="113"/>
      <c r="O135" s="94" t="s">
        <v>67</v>
      </c>
      <c r="P135" s="113"/>
      <c r="Q135" s="113"/>
      <c r="R135" s="113"/>
      <c r="S135" s="113"/>
      <c r="T135" s="113"/>
      <c r="U135" s="113"/>
      <c r="V135" s="113"/>
      <c r="W135" s="113"/>
      <c r="X135" s="113"/>
    </row>
    <row r="136" ht="18.9" hidden="1" customHeight="1" spans="1:24">
      <c r="A136" s="85">
        <v>74</v>
      </c>
      <c r="B136" s="86" t="s">
        <v>294</v>
      </c>
      <c r="C136" s="85" t="s">
        <v>270</v>
      </c>
      <c r="D136" s="87">
        <v>0.29</v>
      </c>
      <c r="E136" s="87"/>
      <c r="F136" s="87">
        <v>0.29</v>
      </c>
      <c r="G136" s="88" t="s">
        <v>270</v>
      </c>
      <c r="H136" s="88" t="s">
        <v>297</v>
      </c>
      <c r="I136" s="85">
        <v>20</v>
      </c>
      <c r="J136" s="94" t="s">
        <v>298</v>
      </c>
      <c r="K136" s="112" t="s">
        <v>299</v>
      </c>
      <c r="L136" s="94" t="s">
        <v>66</v>
      </c>
      <c r="M136" s="113"/>
      <c r="N136" s="113"/>
      <c r="O136" s="94" t="s">
        <v>67</v>
      </c>
      <c r="P136" s="113"/>
      <c r="Q136" s="113"/>
      <c r="R136" s="113"/>
      <c r="S136" s="113"/>
      <c r="T136" s="113"/>
      <c r="U136" s="113"/>
      <c r="V136" s="113"/>
      <c r="W136" s="113"/>
      <c r="X136" s="113"/>
    </row>
    <row r="137" ht="18.9" hidden="1" customHeight="1" spans="1:24">
      <c r="A137" s="85">
        <v>75</v>
      </c>
      <c r="B137" s="86" t="s">
        <v>293</v>
      </c>
      <c r="C137" s="85" t="s">
        <v>270</v>
      </c>
      <c r="D137" s="87">
        <v>0.1</v>
      </c>
      <c r="E137" s="87"/>
      <c r="F137" s="87">
        <v>0.1</v>
      </c>
      <c r="G137" s="88" t="s">
        <v>137</v>
      </c>
      <c r="H137" s="88" t="s">
        <v>105</v>
      </c>
      <c r="I137" s="85">
        <v>26</v>
      </c>
      <c r="J137" s="94">
        <v>61</v>
      </c>
      <c r="K137" s="112" t="s">
        <v>300</v>
      </c>
      <c r="L137" s="94" t="s">
        <v>66</v>
      </c>
      <c r="M137" s="113"/>
      <c r="N137" s="113"/>
      <c r="O137" s="94" t="s">
        <v>67</v>
      </c>
      <c r="P137" s="113"/>
      <c r="Q137" s="113"/>
      <c r="R137" s="113"/>
      <c r="S137" s="113"/>
      <c r="T137" s="113"/>
      <c r="U137" s="113"/>
      <c r="V137" s="113"/>
      <c r="W137" s="113"/>
      <c r="X137" s="113"/>
    </row>
    <row r="138" ht="18.9" hidden="1" customHeight="1" spans="1:24">
      <c r="A138" s="85">
        <v>76</v>
      </c>
      <c r="B138" s="86" t="s">
        <v>293</v>
      </c>
      <c r="C138" s="85" t="s">
        <v>270</v>
      </c>
      <c r="D138" s="87">
        <v>0.08</v>
      </c>
      <c r="E138" s="87"/>
      <c r="F138" s="87">
        <v>0.08</v>
      </c>
      <c r="G138" s="88" t="s">
        <v>270</v>
      </c>
      <c r="H138" s="88" t="s">
        <v>76</v>
      </c>
      <c r="I138" s="85">
        <v>22</v>
      </c>
      <c r="J138" s="94">
        <v>543</v>
      </c>
      <c r="K138" s="112" t="s">
        <v>301</v>
      </c>
      <c r="L138" s="94" t="s">
        <v>66</v>
      </c>
      <c r="M138" s="113"/>
      <c r="N138" s="113"/>
      <c r="O138" s="94" t="s">
        <v>67</v>
      </c>
      <c r="P138" s="113"/>
      <c r="Q138" s="113"/>
      <c r="R138" s="113"/>
      <c r="S138" s="113"/>
      <c r="T138" s="113"/>
      <c r="U138" s="113"/>
      <c r="V138" s="113"/>
      <c r="W138" s="113"/>
      <c r="X138" s="113"/>
    </row>
    <row r="139" ht="18.9" hidden="1" customHeight="1" spans="1:24">
      <c r="A139" s="85">
        <v>77</v>
      </c>
      <c r="B139" s="86" t="s">
        <v>293</v>
      </c>
      <c r="C139" s="85" t="s">
        <v>270</v>
      </c>
      <c r="D139" s="87">
        <v>0.16</v>
      </c>
      <c r="E139" s="87"/>
      <c r="F139" s="87">
        <v>0.16</v>
      </c>
      <c r="G139" s="88" t="s">
        <v>270</v>
      </c>
      <c r="H139" s="88" t="s">
        <v>70</v>
      </c>
      <c r="I139" s="85"/>
      <c r="J139" s="94"/>
      <c r="K139" s="112" t="s">
        <v>302</v>
      </c>
      <c r="L139" s="94" t="s">
        <v>66</v>
      </c>
      <c r="M139" s="113"/>
      <c r="N139" s="113"/>
      <c r="O139" s="94" t="s">
        <v>67</v>
      </c>
      <c r="P139" s="113"/>
      <c r="Q139" s="113"/>
      <c r="R139" s="113"/>
      <c r="S139" s="113"/>
      <c r="T139" s="113"/>
      <c r="U139" s="113"/>
      <c r="V139" s="113"/>
      <c r="W139" s="113"/>
      <c r="X139" s="113"/>
    </row>
    <row r="140" ht="18.9" hidden="1" customHeight="1" spans="1:24">
      <c r="A140" s="85">
        <v>78</v>
      </c>
      <c r="B140" s="86" t="s">
        <v>294</v>
      </c>
      <c r="C140" s="85" t="s">
        <v>270</v>
      </c>
      <c r="D140" s="87">
        <v>0.75</v>
      </c>
      <c r="E140" s="87"/>
      <c r="F140" s="87">
        <v>0.75</v>
      </c>
      <c r="G140" s="88" t="s">
        <v>270</v>
      </c>
      <c r="H140" s="88" t="s">
        <v>111</v>
      </c>
      <c r="I140" s="85"/>
      <c r="J140" s="94"/>
      <c r="K140" s="112" t="s">
        <v>303</v>
      </c>
      <c r="L140" s="94" t="s">
        <v>66</v>
      </c>
      <c r="M140" s="113"/>
      <c r="N140" s="113"/>
      <c r="O140" s="94" t="s">
        <v>67</v>
      </c>
      <c r="P140" s="113"/>
      <c r="Q140" s="113"/>
      <c r="R140" s="113"/>
      <c r="S140" s="113"/>
      <c r="T140" s="113"/>
      <c r="U140" s="113"/>
      <c r="V140" s="113"/>
      <c r="W140" s="113"/>
      <c r="X140" s="113"/>
    </row>
    <row r="141" ht="18.9" hidden="1" customHeight="1" spans="1:24">
      <c r="A141" s="85">
        <v>79</v>
      </c>
      <c r="B141" s="86" t="s">
        <v>294</v>
      </c>
      <c r="C141" s="85" t="s">
        <v>270</v>
      </c>
      <c r="D141" s="87">
        <v>0.2</v>
      </c>
      <c r="E141" s="87"/>
      <c r="F141" s="87">
        <v>0.13</v>
      </c>
      <c r="G141" s="88" t="s">
        <v>270</v>
      </c>
      <c r="H141" s="88" t="s">
        <v>117</v>
      </c>
      <c r="I141" s="85">
        <v>22</v>
      </c>
      <c r="J141" s="94"/>
      <c r="K141" s="112" t="s">
        <v>304</v>
      </c>
      <c r="L141" s="94" t="s">
        <v>66</v>
      </c>
      <c r="M141" s="113"/>
      <c r="N141" s="113"/>
      <c r="O141" s="94" t="s">
        <v>67</v>
      </c>
      <c r="P141" s="113"/>
      <c r="Q141" s="113"/>
      <c r="R141" s="113"/>
      <c r="S141" s="113"/>
      <c r="T141" s="113"/>
      <c r="U141" s="113"/>
      <c r="V141" s="113"/>
      <c r="W141" s="113"/>
      <c r="X141" s="113"/>
    </row>
    <row r="142" ht="18.9" hidden="1" customHeight="1" spans="1:24">
      <c r="A142" s="85">
        <v>80</v>
      </c>
      <c r="B142" s="86" t="s">
        <v>293</v>
      </c>
      <c r="C142" s="85" t="s">
        <v>270</v>
      </c>
      <c r="D142" s="87">
        <v>0.1</v>
      </c>
      <c r="E142" s="87"/>
      <c r="F142" s="87">
        <v>0.1</v>
      </c>
      <c r="G142" s="88" t="s">
        <v>203</v>
      </c>
      <c r="H142" s="88" t="s">
        <v>168</v>
      </c>
      <c r="I142" s="85"/>
      <c r="J142" s="94"/>
      <c r="K142" s="112" t="s">
        <v>176</v>
      </c>
      <c r="L142" s="94" t="s">
        <v>58</v>
      </c>
      <c r="M142" s="113"/>
      <c r="N142" s="113"/>
      <c r="O142" s="94"/>
      <c r="P142" s="113"/>
      <c r="Q142" s="113"/>
      <c r="R142" s="113"/>
      <c r="S142" s="113"/>
      <c r="T142" s="113"/>
      <c r="U142" s="113"/>
      <c r="V142" s="113"/>
      <c r="W142" s="113"/>
      <c r="X142" s="113"/>
    </row>
    <row r="143" ht="18.9" hidden="1" customHeight="1" spans="1:24">
      <c r="A143" s="85">
        <v>81</v>
      </c>
      <c r="B143" s="86" t="s">
        <v>305</v>
      </c>
      <c r="C143" s="85" t="s">
        <v>270</v>
      </c>
      <c r="D143" s="87">
        <v>0.7</v>
      </c>
      <c r="E143" s="87"/>
      <c r="F143" s="87">
        <v>0.7</v>
      </c>
      <c r="G143" s="88" t="s">
        <v>243</v>
      </c>
      <c r="H143" s="88" t="s">
        <v>56</v>
      </c>
      <c r="I143" s="85">
        <v>5</v>
      </c>
      <c r="J143" s="94">
        <v>24</v>
      </c>
      <c r="K143" s="112" t="s">
        <v>176</v>
      </c>
      <c r="L143" s="94" t="s">
        <v>66</v>
      </c>
      <c r="M143" s="113"/>
      <c r="N143" s="113"/>
      <c r="O143" s="94" t="s">
        <v>67</v>
      </c>
      <c r="P143" s="113"/>
      <c r="Q143" s="113"/>
      <c r="R143" s="113"/>
      <c r="S143" s="113"/>
      <c r="T143" s="113"/>
      <c r="U143" s="113"/>
      <c r="V143" s="113"/>
      <c r="W143" s="113"/>
      <c r="X143" s="113"/>
    </row>
    <row r="144" ht="19.05" hidden="1" customHeight="1" spans="1:24">
      <c r="A144" s="89" t="s">
        <v>195</v>
      </c>
      <c r="B144" s="90" t="s">
        <v>306</v>
      </c>
      <c r="C144" s="85"/>
      <c r="D144" s="87"/>
      <c r="E144" s="87"/>
      <c r="F144" s="87"/>
      <c r="G144" s="88"/>
      <c r="H144" s="88"/>
      <c r="I144" s="85"/>
      <c r="J144" s="94"/>
      <c r="K144" s="94"/>
      <c r="L144" s="94"/>
      <c r="M144" s="113"/>
      <c r="N144" s="113"/>
      <c r="O144" s="94"/>
      <c r="P144" s="113"/>
      <c r="Q144" s="113"/>
      <c r="R144" s="113"/>
      <c r="S144" s="113"/>
      <c r="T144" s="113"/>
      <c r="U144" s="113"/>
      <c r="V144" s="113"/>
      <c r="W144" s="113"/>
      <c r="X144" s="113"/>
    </row>
    <row r="145" ht="30" hidden="1" customHeight="1" spans="1:24">
      <c r="A145" s="85">
        <v>82</v>
      </c>
      <c r="B145" s="86" t="s">
        <v>307</v>
      </c>
      <c r="C145" s="93" t="s">
        <v>308</v>
      </c>
      <c r="D145" s="127">
        <v>0.25</v>
      </c>
      <c r="E145" s="127"/>
      <c r="F145" s="127">
        <v>0.25</v>
      </c>
      <c r="G145" s="128" t="s">
        <v>55</v>
      </c>
      <c r="H145" s="128" t="s">
        <v>70</v>
      </c>
      <c r="I145" s="93">
        <v>30</v>
      </c>
      <c r="J145" s="125">
        <v>844</v>
      </c>
      <c r="K145" s="112" t="s">
        <v>83</v>
      </c>
      <c r="L145" s="94" t="s">
        <v>66</v>
      </c>
      <c r="M145" s="113"/>
      <c r="N145" s="113"/>
      <c r="O145" s="94" t="s">
        <v>67</v>
      </c>
      <c r="P145" s="113"/>
      <c r="Q145" s="113"/>
      <c r="R145" s="113"/>
      <c r="S145" s="113"/>
      <c r="T145" s="113"/>
      <c r="U145" s="113"/>
      <c r="V145" s="113"/>
      <c r="W145" s="113"/>
      <c r="X145" s="113"/>
    </row>
    <row r="146" ht="19.05" customHeight="1" spans="1:24">
      <c r="A146" s="89" t="s">
        <v>309</v>
      </c>
      <c r="B146" s="90" t="s">
        <v>310</v>
      </c>
      <c r="C146" s="85"/>
      <c r="D146" s="129"/>
      <c r="E146" s="129"/>
      <c r="F146" s="129"/>
      <c r="G146" s="130"/>
      <c r="H146" s="123"/>
      <c r="I146" s="123"/>
      <c r="J146" s="130"/>
      <c r="K146" s="123"/>
      <c r="L146" s="130"/>
      <c r="M146" s="113"/>
      <c r="N146" s="113"/>
      <c r="O146" s="94"/>
      <c r="P146" s="113"/>
      <c r="Q146" s="113"/>
      <c r="R146" s="113"/>
      <c r="S146" s="113"/>
      <c r="T146" s="113"/>
      <c r="U146" s="113"/>
      <c r="V146" s="113"/>
      <c r="W146" s="113"/>
      <c r="X146" s="113"/>
    </row>
    <row r="147" ht="19.05" customHeight="1" spans="1:24">
      <c r="A147" s="89" t="s">
        <v>195</v>
      </c>
      <c r="B147" s="90" t="s">
        <v>123</v>
      </c>
      <c r="C147" s="85"/>
      <c r="D147" s="87"/>
      <c r="E147" s="87"/>
      <c r="F147" s="87"/>
      <c r="G147" s="88"/>
      <c r="H147" s="88"/>
      <c r="I147" s="85"/>
      <c r="J147" s="94"/>
      <c r="K147" s="94"/>
      <c r="L147" s="94"/>
      <c r="M147" s="113"/>
      <c r="N147" s="113"/>
      <c r="O147" s="94"/>
      <c r="P147" s="113"/>
      <c r="Q147" s="113"/>
      <c r="R147" s="113"/>
      <c r="S147" s="113"/>
      <c r="T147" s="113"/>
      <c r="U147" s="113"/>
      <c r="V147" s="113"/>
      <c r="W147" s="113"/>
      <c r="X147" s="113"/>
    </row>
    <row r="148" ht="36" hidden="1" spans="1:24">
      <c r="A148" s="85">
        <v>83</v>
      </c>
      <c r="B148" s="86" t="s">
        <v>311</v>
      </c>
      <c r="C148" s="85" t="s">
        <v>87</v>
      </c>
      <c r="D148" s="87">
        <f>E148+F148</f>
        <v>0.24</v>
      </c>
      <c r="E148" s="87"/>
      <c r="F148" s="87">
        <v>0.24</v>
      </c>
      <c r="G148" s="94" t="s">
        <v>55</v>
      </c>
      <c r="H148" s="88" t="s">
        <v>111</v>
      </c>
      <c r="I148" s="85">
        <v>17</v>
      </c>
      <c r="J148" s="132" t="s">
        <v>312</v>
      </c>
      <c r="K148" s="112" t="s">
        <v>313</v>
      </c>
      <c r="L148" s="94" t="s">
        <v>112</v>
      </c>
      <c r="M148" s="113">
        <v>2017</v>
      </c>
      <c r="N148" s="113"/>
      <c r="O148" s="94"/>
      <c r="P148" s="113"/>
      <c r="Q148" s="113"/>
      <c r="R148" s="113"/>
      <c r="S148" s="113"/>
      <c r="T148" s="113"/>
      <c r="U148" s="113"/>
      <c r="V148" s="113"/>
      <c r="W148" s="113"/>
      <c r="X148" s="113"/>
    </row>
    <row r="149" ht="30" hidden="1" customHeight="1" spans="1:24">
      <c r="A149" s="85">
        <v>84</v>
      </c>
      <c r="B149" s="86" t="s">
        <v>314</v>
      </c>
      <c r="C149" s="85" t="s">
        <v>87</v>
      </c>
      <c r="D149" s="87">
        <f>E149+F149</f>
        <v>0.24</v>
      </c>
      <c r="E149" s="87"/>
      <c r="F149" s="87">
        <v>0.24</v>
      </c>
      <c r="G149" s="94" t="s">
        <v>55</v>
      </c>
      <c r="H149" s="88" t="s">
        <v>117</v>
      </c>
      <c r="I149" s="85">
        <v>33</v>
      </c>
      <c r="J149" s="132" t="s">
        <v>315</v>
      </c>
      <c r="K149" s="112" t="s">
        <v>83</v>
      </c>
      <c r="L149" s="94" t="s">
        <v>112</v>
      </c>
      <c r="M149" s="113"/>
      <c r="N149" s="113"/>
      <c r="O149" s="94"/>
      <c r="P149" s="113"/>
      <c r="Q149" s="113"/>
      <c r="R149" s="113"/>
      <c r="S149" s="113"/>
      <c r="T149" s="113"/>
      <c r="U149" s="113"/>
      <c r="V149" s="113"/>
      <c r="W149" s="113"/>
      <c r="X149" s="113"/>
    </row>
    <row r="150" ht="30" hidden="1" customHeight="1" spans="1:24">
      <c r="A150" s="85">
        <v>85</v>
      </c>
      <c r="B150" s="86" t="s">
        <v>316</v>
      </c>
      <c r="C150" s="85" t="s">
        <v>87</v>
      </c>
      <c r="D150" s="87">
        <f t="shared" ref="D150:D157" si="4">E150+F150</f>
        <v>10</v>
      </c>
      <c r="E150" s="87"/>
      <c r="F150" s="87">
        <v>10</v>
      </c>
      <c r="G150" s="94" t="s">
        <v>203</v>
      </c>
      <c r="H150" s="88" t="s">
        <v>168</v>
      </c>
      <c r="I150" s="85">
        <v>11</v>
      </c>
      <c r="J150" s="94"/>
      <c r="K150" s="112" t="s">
        <v>83</v>
      </c>
      <c r="L150" s="94" t="s">
        <v>112</v>
      </c>
      <c r="M150" s="113">
        <v>2017</v>
      </c>
      <c r="N150" s="113"/>
      <c r="O150" s="94"/>
      <c r="P150" s="113"/>
      <c r="Q150" s="113"/>
      <c r="R150" s="113"/>
      <c r="S150" s="113"/>
      <c r="T150" s="113"/>
      <c r="U150" s="113"/>
      <c r="V150" s="113"/>
      <c r="W150" s="113"/>
      <c r="X150" s="113"/>
    </row>
    <row r="151" ht="30" hidden="1" customHeight="1" spans="1:24">
      <c r="A151" s="85">
        <v>86</v>
      </c>
      <c r="B151" s="86" t="s">
        <v>317</v>
      </c>
      <c r="C151" s="85" t="s">
        <v>87</v>
      </c>
      <c r="D151" s="87">
        <f t="shared" si="4"/>
        <v>0.68</v>
      </c>
      <c r="E151" s="87"/>
      <c r="F151" s="87">
        <v>0.68</v>
      </c>
      <c r="G151" s="94" t="s">
        <v>318</v>
      </c>
      <c r="H151" s="128" t="s">
        <v>70</v>
      </c>
      <c r="I151" s="85" t="s">
        <v>319</v>
      </c>
      <c r="J151" s="94" t="s">
        <v>320</v>
      </c>
      <c r="K151" s="112" t="s">
        <v>321</v>
      </c>
      <c r="L151" s="94" t="s">
        <v>112</v>
      </c>
      <c r="M151" s="113"/>
      <c r="N151" s="113"/>
      <c r="O151" s="94"/>
      <c r="P151" s="113"/>
      <c r="Q151" s="113"/>
      <c r="R151" s="113"/>
      <c r="S151" s="113"/>
      <c r="T151" s="113"/>
      <c r="U151" s="113"/>
      <c r="V151" s="113"/>
      <c r="W151" s="113"/>
      <c r="X151" s="113"/>
    </row>
    <row r="152" ht="30" hidden="1" customHeight="1" spans="1:24">
      <c r="A152" s="85">
        <v>87</v>
      </c>
      <c r="B152" s="86" t="s">
        <v>322</v>
      </c>
      <c r="C152" s="85" t="s">
        <v>87</v>
      </c>
      <c r="D152" s="87">
        <f t="shared" si="4"/>
        <v>10</v>
      </c>
      <c r="E152" s="87"/>
      <c r="F152" s="87">
        <v>10</v>
      </c>
      <c r="G152" s="88" t="s">
        <v>323</v>
      </c>
      <c r="H152" s="128" t="s">
        <v>70</v>
      </c>
      <c r="I152" s="85"/>
      <c r="J152" s="94"/>
      <c r="K152" s="112" t="s">
        <v>83</v>
      </c>
      <c r="L152" s="94" t="s">
        <v>66</v>
      </c>
      <c r="M152" s="113">
        <v>2018</v>
      </c>
      <c r="N152" s="113"/>
      <c r="O152" s="94"/>
      <c r="P152" s="113"/>
      <c r="Q152" s="113"/>
      <c r="R152" s="113"/>
      <c r="S152" s="113"/>
      <c r="T152" s="113"/>
      <c r="U152" s="113"/>
      <c r="V152" s="113"/>
      <c r="W152" s="113"/>
      <c r="X152" s="113"/>
    </row>
    <row r="153" ht="30" hidden="1" customHeight="1" spans="1:24">
      <c r="A153" s="85">
        <v>88</v>
      </c>
      <c r="B153" s="86" t="s">
        <v>324</v>
      </c>
      <c r="C153" s="85" t="s">
        <v>87</v>
      </c>
      <c r="D153" s="87">
        <f t="shared" si="4"/>
        <v>0.24</v>
      </c>
      <c r="E153" s="87"/>
      <c r="F153" s="87">
        <v>0.24</v>
      </c>
      <c r="G153" s="88" t="s">
        <v>55</v>
      </c>
      <c r="H153" s="88" t="s">
        <v>105</v>
      </c>
      <c r="I153" s="85" t="s">
        <v>325</v>
      </c>
      <c r="J153" s="94" t="s">
        <v>326</v>
      </c>
      <c r="K153" s="112" t="s">
        <v>83</v>
      </c>
      <c r="L153" s="94" t="s">
        <v>66</v>
      </c>
      <c r="M153" s="113"/>
      <c r="N153" s="113" t="s">
        <v>327</v>
      </c>
      <c r="O153" s="94"/>
      <c r="P153" s="113"/>
      <c r="Q153" s="113"/>
      <c r="R153" s="113"/>
      <c r="S153" s="113"/>
      <c r="T153" s="113"/>
      <c r="U153" s="113"/>
      <c r="V153" s="113"/>
      <c r="W153" s="113"/>
      <c r="X153" s="113"/>
    </row>
    <row r="154" ht="36" hidden="1" spans="1:24">
      <c r="A154" s="85">
        <v>89</v>
      </c>
      <c r="B154" s="86" t="s">
        <v>328</v>
      </c>
      <c r="C154" s="85" t="s">
        <v>87</v>
      </c>
      <c r="D154" s="87">
        <v>0.6</v>
      </c>
      <c r="E154" s="87"/>
      <c r="F154" s="87">
        <v>0.6</v>
      </c>
      <c r="G154" s="88" t="s">
        <v>329</v>
      </c>
      <c r="H154" s="128" t="s">
        <v>70</v>
      </c>
      <c r="I154" s="85">
        <v>36</v>
      </c>
      <c r="J154" s="94" t="s">
        <v>330</v>
      </c>
      <c r="K154" s="112" t="s">
        <v>331</v>
      </c>
      <c r="L154" s="94" t="s">
        <v>66</v>
      </c>
      <c r="M154" s="113"/>
      <c r="N154" s="113"/>
      <c r="O154" s="94"/>
      <c r="P154" s="113"/>
      <c r="Q154" s="113"/>
      <c r="R154" s="113"/>
      <c r="S154" s="113"/>
      <c r="T154" s="113"/>
      <c r="U154" s="113"/>
      <c r="V154" s="113"/>
      <c r="W154" s="113"/>
      <c r="X154" s="113"/>
    </row>
    <row r="155" ht="29.4" hidden="1" customHeight="1" spans="1:24">
      <c r="A155" s="85">
        <v>90</v>
      </c>
      <c r="B155" s="86" t="s">
        <v>332</v>
      </c>
      <c r="C155" s="85" t="s">
        <v>87</v>
      </c>
      <c r="D155" s="87">
        <f t="shared" si="4"/>
        <v>4</v>
      </c>
      <c r="E155" s="87"/>
      <c r="F155" s="87">
        <v>4</v>
      </c>
      <c r="G155" s="88" t="s">
        <v>333</v>
      </c>
      <c r="H155" s="128" t="s">
        <v>70</v>
      </c>
      <c r="I155" s="85" t="s">
        <v>334</v>
      </c>
      <c r="J155" s="94"/>
      <c r="K155" s="112" t="s">
        <v>83</v>
      </c>
      <c r="L155" s="94" t="s">
        <v>66</v>
      </c>
      <c r="M155" s="113">
        <v>2018</v>
      </c>
      <c r="N155" s="113"/>
      <c r="O155" s="94"/>
      <c r="P155" s="113"/>
      <c r="Q155" s="113"/>
      <c r="R155" s="113"/>
      <c r="S155" s="113"/>
      <c r="T155" s="113"/>
      <c r="U155" s="113"/>
      <c r="V155" s="113"/>
      <c r="W155" s="113"/>
      <c r="X155" s="113"/>
    </row>
    <row r="156" ht="30" hidden="1" customHeight="1" spans="1:24">
      <c r="A156" s="85">
        <v>91</v>
      </c>
      <c r="B156" s="86" t="s">
        <v>335</v>
      </c>
      <c r="C156" s="85" t="s">
        <v>87</v>
      </c>
      <c r="D156" s="87">
        <f t="shared" si="4"/>
        <v>0.24</v>
      </c>
      <c r="E156" s="87"/>
      <c r="F156" s="87">
        <v>0.24</v>
      </c>
      <c r="G156" s="88" t="s">
        <v>159</v>
      </c>
      <c r="H156" s="88" t="s">
        <v>117</v>
      </c>
      <c r="I156" s="85">
        <v>13</v>
      </c>
      <c r="J156" s="94">
        <v>63</v>
      </c>
      <c r="K156" s="112" t="s">
        <v>83</v>
      </c>
      <c r="L156" s="94" t="s">
        <v>112</v>
      </c>
      <c r="M156" s="113">
        <v>2017</v>
      </c>
      <c r="N156" s="113"/>
      <c r="O156" s="94"/>
      <c r="P156" s="113"/>
      <c r="Q156" s="113"/>
      <c r="R156" s="113"/>
      <c r="S156" s="113"/>
      <c r="T156" s="113"/>
      <c r="U156" s="113"/>
      <c r="V156" s="113"/>
      <c r="W156" s="113"/>
      <c r="X156" s="113"/>
    </row>
    <row r="157" ht="30" hidden="1" customHeight="1" spans="1:24">
      <c r="A157" s="85">
        <v>92</v>
      </c>
      <c r="B157" s="86" t="s">
        <v>336</v>
      </c>
      <c r="C157" s="85" t="s">
        <v>337</v>
      </c>
      <c r="D157" s="87">
        <f t="shared" si="4"/>
        <v>6.26</v>
      </c>
      <c r="E157" s="87"/>
      <c r="F157" s="87">
        <v>6.26</v>
      </c>
      <c r="G157" s="94" t="s">
        <v>338</v>
      </c>
      <c r="H157" s="94" t="s">
        <v>73</v>
      </c>
      <c r="I157" s="85">
        <v>59</v>
      </c>
      <c r="J157" s="94">
        <v>40</v>
      </c>
      <c r="K157" s="112" t="s">
        <v>83</v>
      </c>
      <c r="L157" s="94" t="s">
        <v>112</v>
      </c>
      <c r="M157" s="113">
        <v>2017</v>
      </c>
      <c r="N157" s="113"/>
      <c r="O157" s="94"/>
      <c r="P157" s="113"/>
      <c r="Q157" s="113"/>
      <c r="R157" s="113"/>
      <c r="S157" s="113"/>
      <c r="T157" s="113"/>
      <c r="U157" s="113"/>
      <c r="V157" s="113"/>
      <c r="W157" s="113"/>
      <c r="X157" s="113"/>
    </row>
    <row r="158" ht="19.5" hidden="1" customHeight="1" spans="1:24">
      <c r="A158" s="85">
        <v>93</v>
      </c>
      <c r="B158" s="103" t="s">
        <v>339</v>
      </c>
      <c r="C158" s="85" t="s">
        <v>87</v>
      </c>
      <c r="D158" s="87">
        <v>0.32</v>
      </c>
      <c r="E158" s="87"/>
      <c r="F158" s="87">
        <v>0.32</v>
      </c>
      <c r="G158" s="88" t="s">
        <v>159</v>
      </c>
      <c r="H158" s="88" t="s">
        <v>117</v>
      </c>
      <c r="I158" s="85">
        <v>7</v>
      </c>
      <c r="J158" s="94">
        <v>200</v>
      </c>
      <c r="K158" s="112" t="s">
        <v>211</v>
      </c>
      <c r="L158" s="94" t="s">
        <v>66</v>
      </c>
      <c r="M158" s="113"/>
      <c r="N158" s="113"/>
      <c r="O158" s="94"/>
      <c r="P158" s="113"/>
      <c r="Q158" s="113"/>
      <c r="R158" s="113"/>
      <c r="S158" s="113"/>
      <c r="T158" s="113"/>
      <c r="U158" s="113"/>
      <c r="V158" s="113"/>
      <c r="W158" s="113"/>
      <c r="X158" s="113"/>
    </row>
    <row r="159" ht="30" hidden="1" customHeight="1" spans="1:24">
      <c r="A159" s="85">
        <v>94</v>
      </c>
      <c r="B159" s="103" t="s">
        <v>340</v>
      </c>
      <c r="C159" s="85" t="s">
        <v>87</v>
      </c>
      <c r="D159" s="87">
        <v>3.74</v>
      </c>
      <c r="E159" s="87"/>
      <c r="F159" s="87">
        <v>3.74</v>
      </c>
      <c r="G159" s="88" t="s">
        <v>159</v>
      </c>
      <c r="H159" s="88" t="s">
        <v>73</v>
      </c>
      <c r="I159" s="85">
        <v>22</v>
      </c>
      <c r="J159" s="94">
        <v>1053</v>
      </c>
      <c r="K159" s="112" t="s">
        <v>341</v>
      </c>
      <c r="L159" s="94" t="s">
        <v>66</v>
      </c>
      <c r="M159" s="113"/>
      <c r="N159" s="113"/>
      <c r="O159" s="94"/>
      <c r="P159" s="113"/>
      <c r="Q159" s="113"/>
      <c r="R159" s="113"/>
      <c r="S159" s="113"/>
      <c r="T159" s="113"/>
      <c r="U159" s="113"/>
      <c r="V159" s="113"/>
      <c r="W159" s="113"/>
      <c r="X159" s="113"/>
    </row>
    <row r="160" ht="30" hidden="1" customHeight="1" spans="1:24">
      <c r="A160" s="85">
        <v>95</v>
      </c>
      <c r="B160" s="103" t="s">
        <v>342</v>
      </c>
      <c r="C160" s="85" t="s">
        <v>87</v>
      </c>
      <c r="D160" s="87">
        <v>5.57</v>
      </c>
      <c r="E160" s="87"/>
      <c r="F160" s="87">
        <v>5.57</v>
      </c>
      <c r="G160" s="88" t="s">
        <v>159</v>
      </c>
      <c r="H160" s="88" t="s">
        <v>343</v>
      </c>
      <c r="I160" s="85"/>
      <c r="J160" s="94"/>
      <c r="K160" s="112" t="s">
        <v>344</v>
      </c>
      <c r="L160" s="94" t="s">
        <v>66</v>
      </c>
      <c r="M160" s="113"/>
      <c r="N160" s="113"/>
      <c r="O160" s="94"/>
      <c r="P160" s="113"/>
      <c r="Q160" s="113"/>
      <c r="R160" s="113"/>
      <c r="S160" s="113"/>
      <c r="T160" s="113"/>
      <c r="U160" s="113"/>
      <c r="V160" s="113"/>
      <c r="W160" s="113"/>
      <c r="X160" s="113"/>
    </row>
    <row r="161" s="51" customFormat="1" ht="20.1" hidden="1" customHeight="1" spans="1:24">
      <c r="A161" s="85"/>
      <c r="B161" s="102" t="s">
        <v>166</v>
      </c>
      <c r="C161" s="95" t="s">
        <v>87</v>
      </c>
      <c r="D161" s="98">
        <v>4.01</v>
      </c>
      <c r="E161" s="98"/>
      <c r="F161" s="98">
        <v>4.01</v>
      </c>
      <c r="G161" s="99" t="s">
        <v>159</v>
      </c>
      <c r="H161" s="99" t="s">
        <v>168</v>
      </c>
      <c r="I161" s="95">
        <v>21</v>
      </c>
      <c r="J161" s="100"/>
      <c r="K161" s="117"/>
      <c r="L161" s="100"/>
      <c r="M161" s="116"/>
      <c r="N161" s="116"/>
      <c r="O161" s="100"/>
      <c r="P161" s="116"/>
      <c r="Q161" s="116"/>
      <c r="R161" s="116"/>
      <c r="S161" s="116"/>
      <c r="T161" s="116"/>
      <c r="U161" s="116"/>
      <c r="V161" s="116"/>
      <c r="W161" s="116"/>
      <c r="X161" s="116"/>
    </row>
    <row r="162" s="51" customFormat="1" ht="20.1" hidden="1" customHeight="1" spans="1:24">
      <c r="A162" s="85"/>
      <c r="B162" s="102" t="s">
        <v>68</v>
      </c>
      <c r="C162" s="95" t="s">
        <v>87</v>
      </c>
      <c r="D162" s="98">
        <v>1.56</v>
      </c>
      <c r="E162" s="98"/>
      <c r="F162" s="98">
        <v>1.56</v>
      </c>
      <c r="G162" s="99" t="s">
        <v>159</v>
      </c>
      <c r="H162" s="99" t="s">
        <v>70</v>
      </c>
      <c r="I162" s="95">
        <v>28</v>
      </c>
      <c r="J162" s="100"/>
      <c r="K162" s="117"/>
      <c r="L162" s="100"/>
      <c r="M162" s="116"/>
      <c r="N162" s="116"/>
      <c r="O162" s="100"/>
      <c r="P162" s="116"/>
      <c r="Q162" s="116"/>
      <c r="R162" s="116"/>
      <c r="S162" s="116"/>
      <c r="T162" s="116"/>
      <c r="U162" s="116"/>
      <c r="V162" s="116"/>
      <c r="W162" s="116"/>
      <c r="X162" s="116"/>
    </row>
    <row r="163" ht="19.05" customHeight="1" spans="1:24">
      <c r="A163" s="85">
        <v>96</v>
      </c>
      <c r="B163" s="86" t="s">
        <v>345</v>
      </c>
      <c r="C163" s="85" t="s">
        <v>87</v>
      </c>
      <c r="D163" s="87">
        <f>E163+F163</f>
        <v>0.87</v>
      </c>
      <c r="E163" s="87"/>
      <c r="F163" s="87">
        <v>0.87</v>
      </c>
      <c r="G163" s="94" t="s">
        <v>346</v>
      </c>
      <c r="H163" s="94" t="s">
        <v>82</v>
      </c>
      <c r="I163" s="125">
        <v>15</v>
      </c>
      <c r="J163" s="93" t="s">
        <v>347</v>
      </c>
      <c r="K163" s="112" t="s">
        <v>211</v>
      </c>
      <c r="L163" s="94" t="s">
        <v>66</v>
      </c>
      <c r="M163" s="113"/>
      <c r="N163" s="113"/>
      <c r="O163" s="94"/>
      <c r="P163" s="113"/>
      <c r="Q163" s="113"/>
      <c r="R163" s="113"/>
      <c r="S163" s="113"/>
      <c r="T163" s="113"/>
      <c r="U163" s="113"/>
      <c r="V163" s="113"/>
      <c r="W163" s="113"/>
      <c r="X163" s="113"/>
    </row>
    <row r="164" ht="25.05" customHeight="1" spans="1:24">
      <c r="A164" s="85">
        <v>97</v>
      </c>
      <c r="B164" s="86" t="s">
        <v>348</v>
      </c>
      <c r="C164" s="85" t="s">
        <v>87</v>
      </c>
      <c r="D164" s="87">
        <v>1.18</v>
      </c>
      <c r="E164" s="87"/>
      <c r="F164" s="87">
        <v>1.18</v>
      </c>
      <c r="G164" s="94" t="s">
        <v>159</v>
      </c>
      <c r="H164" s="94" t="s">
        <v>82</v>
      </c>
      <c r="I164" s="85">
        <v>45</v>
      </c>
      <c r="J164" s="94" t="s">
        <v>349</v>
      </c>
      <c r="K164" s="112" t="s">
        <v>211</v>
      </c>
      <c r="L164" s="94" t="s">
        <v>66</v>
      </c>
      <c r="M164" s="113"/>
      <c r="N164" s="113"/>
      <c r="O164" s="94"/>
      <c r="P164" s="113"/>
      <c r="Q164" s="113"/>
      <c r="R164" s="113"/>
      <c r="S164" s="113"/>
      <c r="T164" s="113"/>
      <c r="U164" s="113"/>
      <c r="V164" s="113"/>
      <c r="W164" s="113"/>
      <c r="X164" s="113"/>
    </row>
    <row r="165" ht="40.2" hidden="1" customHeight="1" spans="1:24">
      <c r="A165" s="85">
        <v>98</v>
      </c>
      <c r="B165" s="86" t="s">
        <v>350</v>
      </c>
      <c r="C165" s="93" t="s">
        <v>87</v>
      </c>
      <c r="D165" s="127">
        <v>0.72</v>
      </c>
      <c r="E165" s="127"/>
      <c r="F165" s="127">
        <v>0.72</v>
      </c>
      <c r="G165" s="94" t="s">
        <v>351</v>
      </c>
      <c r="H165" s="88" t="s">
        <v>76</v>
      </c>
      <c r="I165" s="93"/>
      <c r="J165" s="93" t="s">
        <v>352</v>
      </c>
      <c r="K165" s="112" t="s">
        <v>353</v>
      </c>
      <c r="L165" s="94" t="s">
        <v>112</v>
      </c>
      <c r="M165" s="125"/>
      <c r="N165" s="113"/>
      <c r="O165" s="94"/>
      <c r="P165" s="113"/>
      <c r="Q165" s="113"/>
      <c r="R165" s="113"/>
      <c r="S165" s="113"/>
      <c r="T165" s="113"/>
      <c r="U165" s="113"/>
      <c r="V165" s="113"/>
      <c r="W165" s="113"/>
      <c r="X165" s="113"/>
    </row>
    <row r="166" ht="25.05" customHeight="1" spans="1:24">
      <c r="A166" s="85">
        <v>99</v>
      </c>
      <c r="B166" s="103" t="s">
        <v>123</v>
      </c>
      <c r="C166" s="85"/>
      <c r="D166" s="87">
        <f>+SUM(D167:D176)</f>
        <v>145</v>
      </c>
      <c r="E166" s="87"/>
      <c r="F166" s="87">
        <f>+SUM(F167:F176)</f>
        <v>145</v>
      </c>
      <c r="G166" s="99" t="s">
        <v>354</v>
      </c>
      <c r="H166" s="88" t="s">
        <v>355</v>
      </c>
      <c r="I166" s="85"/>
      <c r="J166" s="94"/>
      <c r="K166" s="112" t="s">
        <v>356</v>
      </c>
      <c r="L166" s="94" t="s">
        <v>66</v>
      </c>
      <c r="M166" s="113"/>
      <c r="N166" s="113"/>
      <c r="O166" s="94"/>
      <c r="P166" s="113"/>
      <c r="Q166" s="113"/>
      <c r="R166" s="113"/>
      <c r="S166" s="113"/>
      <c r="T166" s="113"/>
      <c r="U166" s="113"/>
      <c r="V166" s="113"/>
      <c r="W166" s="113"/>
      <c r="X166" s="113"/>
    </row>
    <row r="167" s="51" customFormat="1" ht="28.2" hidden="1" customHeight="1" spans="1:24">
      <c r="A167" s="95"/>
      <c r="B167" s="131" t="s">
        <v>103</v>
      </c>
      <c r="C167" s="95"/>
      <c r="D167" s="98">
        <v>10</v>
      </c>
      <c r="E167" s="98"/>
      <c r="F167" s="98">
        <v>10</v>
      </c>
      <c r="G167" s="99" t="s">
        <v>357</v>
      </c>
      <c r="H167" s="99" t="s">
        <v>105</v>
      </c>
      <c r="I167" s="95"/>
      <c r="J167" s="100"/>
      <c r="K167" s="117"/>
      <c r="L167" s="100"/>
      <c r="M167" s="116"/>
      <c r="N167" s="116"/>
      <c r="O167" s="100"/>
      <c r="P167" s="116"/>
      <c r="Q167" s="116"/>
      <c r="R167" s="116"/>
      <c r="S167" s="116"/>
      <c r="T167" s="116"/>
      <c r="U167" s="116"/>
      <c r="V167" s="116"/>
      <c r="W167" s="116"/>
      <c r="X167" s="116"/>
    </row>
    <row r="168" s="51" customFormat="1" ht="28.2" hidden="1" customHeight="1" spans="1:24">
      <c r="A168" s="95"/>
      <c r="B168" s="131" t="s">
        <v>74</v>
      </c>
      <c r="C168" s="95"/>
      <c r="D168" s="98">
        <v>10</v>
      </c>
      <c r="E168" s="98"/>
      <c r="F168" s="98">
        <v>10</v>
      </c>
      <c r="G168" s="99" t="s">
        <v>358</v>
      </c>
      <c r="H168" s="99" t="s">
        <v>76</v>
      </c>
      <c r="I168" s="95"/>
      <c r="J168" s="100"/>
      <c r="K168" s="117"/>
      <c r="L168" s="100"/>
      <c r="M168" s="116"/>
      <c r="N168" s="116"/>
      <c r="O168" s="100"/>
      <c r="P168" s="116"/>
      <c r="Q168" s="116"/>
      <c r="R168" s="116"/>
      <c r="S168" s="116"/>
      <c r="T168" s="116"/>
      <c r="U168" s="116"/>
      <c r="V168" s="116"/>
      <c r="W168" s="116"/>
      <c r="X168" s="116"/>
    </row>
    <row r="169" s="51" customFormat="1" ht="28.2" hidden="1" customHeight="1" spans="1:24">
      <c r="A169" s="95"/>
      <c r="B169" s="131" t="s">
        <v>166</v>
      </c>
      <c r="C169" s="95"/>
      <c r="D169" s="98">
        <v>10</v>
      </c>
      <c r="E169" s="98"/>
      <c r="F169" s="98">
        <v>10</v>
      </c>
      <c r="G169" s="99" t="s">
        <v>359</v>
      </c>
      <c r="H169" s="99" t="s">
        <v>168</v>
      </c>
      <c r="I169" s="95"/>
      <c r="J169" s="100"/>
      <c r="K169" s="117"/>
      <c r="L169" s="100"/>
      <c r="M169" s="116"/>
      <c r="N169" s="116"/>
      <c r="O169" s="100"/>
      <c r="P169" s="116"/>
      <c r="Q169" s="116"/>
      <c r="R169" s="116"/>
      <c r="S169" s="116"/>
      <c r="T169" s="116"/>
      <c r="U169" s="116"/>
      <c r="V169" s="116"/>
      <c r="W169" s="116"/>
      <c r="X169" s="116"/>
    </row>
    <row r="170" s="51" customFormat="1" ht="28.2" hidden="1" customHeight="1" spans="1:24">
      <c r="A170" s="95"/>
      <c r="B170" s="131" t="s">
        <v>68</v>
      </c>
      <c r="C170" s="95"/>
      <c r="D170" s="98">
        <v>15</v>
      </c>
      <c r="E170" s="98"/>
      <c r="F170" s="98">
        <v>15</v>
      </c>
      <c r="G170" s="99" t="s">
        <v>360</v>
      </c>
      <c r="H170" s="99" t="s">
        <v>70</v>
      </c>
      <c r="I170" s="95"/>
      <c r="J170" s="100"/>
      <c r="K170" s="117"/>
      <c r="L170" s="100"/>
      <c r="M170" s="116"/>
      <c r="N170" s="116"/>
      <c r="O170" s="100"/>
      <c r="P170" s="116"/>
      <c r="Q170" s="116"/>
      <c r="R170" s="116"/>
      <c r="S170" s="116"/>
      <c r="T170" s="116"/>
      <c r="U170" s="116"/>
      <c r="V170" s="116"/>
      <c r="W170" s="116"/>
      <c r="X170" s="116"/>
    </row>
    <row r="171" s="51" customFormat="1" ht="28.2" hidden="1" customHeight="1" spans="1:24">
      <c r="A171" s="95"/>
      <c r="B171" s="131" t="s">
        <v>71</v>
      </c>
      <c r="C171" s="95"/>
      <c r="D171" s="98">
        <v>10</v>
      </c>
      <c r="E171" s="98"/>
      <c r="F171" s="98">
        <v>10</v>
      </c>
      <c r="G171" s="99" t="s">
        <v>361</v>
      </c>
      <c r="H171" s="99" t="s">
        <v>73</v>
      </c>
      <c r="I171" s="95"/>
      <c r="J171" s="100"/>
      <c r="K171" s="117"/>
      <c r="L171" s="100"/>
      <c r="M171" s="116"/>
      <c r="N171" s="116"/>
      <c r="O171" s="100"/>
      <c r="P171" s="116"/>
      <c r="Q171" s="116"/>
      <c r="R171" s="116"/>
      <c r="S171" s="116"/>
      <c r="T171" s="116"/>
      <c r="U171" s="116"/>
      <c r="V171" s="116"/>
      <c r="W171" s="116"/>
      <c r="X171" s="116"/>
    </row>
    <row r="172" s="51" customFormat="1" ht="28.2" hidden="1" customHeight="1" spans="1:24">
      <c r="A172" s="95"/>
      <c r="B172" s="131" t="s">
        <v>189</v>
      </c>
      <c r="C172" s="95"/>
      <c r="D172" s="98">
        <v>5</v>
      </c>
      <c r="E172" s="98"/>
      <c r="F172" s="98">
        <v>5</v>
      </c>
      <c r="G172" s="99" t="s">
        <v>362</v>
      </c>
      <c r="H172" s="99" t="s">
        <v>56</v>
      </c>
      <c r="I172" s="95"/>
      <c r="J172" s="100"/>
      <c r="K172" s="117"/>
      <c r="L172" s="100"/>
      <c r="M172" s="116"/>
      <c r="N172" s="116"/>
      <c r="O172" s="100"/>
      <c r="P172" s="116"/>
      <c r="Q172" s="116"/>
      <c r="R172" s="116"/>
      <c r="S172" s="116"/>
      <c r="T172" s="116"/>
      <c r="U172" s="116"/>
      <c r="V172" s="116"/>
      <c r="W172" s="116"/>
      <c r="X172" s="116"/>
    </row>
    <row r="173" s="51" customFormat="1" ht="25.05" customHeight="1" spans="1:24">
      <c r="A173" s="95"/>
      <c r="B173" s="131" t="s">
        <v>100</v>
      </c>
      <c r="C173" s="95"/>
      <c r="D173" s="98">
        <v>60</v>
      </c>
      <c r="E173" s="98"/>
      <c r="F173" s="98">
        <v>60</v>
      </c>
      <c r="G173" s="99" t="s">
        <v>363</v>
      </c>
      <c r="H173" s="99" t="s">
        <v>82</v>
      </c>
      <c r="I173" s="95"/>
      <c r="J173" s="100"/>
      <c r="K173" s="117"/>
      <c r="L173" s="100"/>
      <c r="M173" s="116"/>
      <c r="N173" s="116"/>
      <c r="O173" s="100"/>
      <c r="P173" s="116"/>
      <c r="Q173" s="116"/>
      <c r="R173" s="116"/>
      <c r="S173" s="116"/>
      <c r="T173" s="116"/>
      <c r="U173" s="116"/>
      <c r="V173" s="116"/>
      <c r="W173" s="116"/>
      <c r="X173" s="116"/>
    </row>
    <row r="174" s="51" customFormat="1" ht="28.2" hidden="1" customHeight="1" spans="1:24">
      <c r="A174" s="95"/>
      <c r="B174" s="131" t="s">
        <v>98</v>
      </c>
      <c r="C174" s="95"/>
      <c r="D174" s="98">
        <v>15</v>
      </c>
      <c r="E174" s="98"/>
      <c r="F174" s="98">
        <v>15</v>
      </c>
      <c r="G174" s="99" t="s">
        <v>364</v>
      </c>
      <c r="H174" s="99" t="s">
        <v>79</v>
      </c>
      <c r="I174" s="95"/>
      <c r="J174" s="100"/>
      <c r="K174" s="117"/>
      <c r="L174" s="100"/>
      <c r="M174" s="116"/>
      <c r="N174" s="116"/>
      <c r="O174" s="100"/>
      <c r="P174" s="116"/>
      <c r="Q174" s="116"/>
      <c r="R174" s="116"/>
      <c r="S174" s="116"/>
      <c r="T174" s="116"/>
      <c r="U174" s="116"/>
      <c r="V174" s="116"/>
      <c r="W174" s="116"/>
      <c r="X174" s="116"/>
    </row>
    <row r="175" s="51" customFormat="1" ht="28.2" hidden="1" customHeight="1" spans="1:24">
      <c r="A175" s="95"/>
      <c r="B175" s="131" t="s">
        <v>365</v>
      </c>
      <c r="C175" s="95"/>
      <c r="D175" s="98">
        <v>5</v>
      </c>
      <c r="E175" s="98"/>
      <c r="F175" s="98">
        <v>5</v>
      </c>
      <c r="G175" s="99" t="s">
        <v>366</v>
      </c>
      <c r="H175" s="99" t="s">
        <v>111</v>
      </c>
      <c r="I175" s="95"/>
      <c r="J175" s="100"/>
      <c r="K175" s="117"/>
      <c r="L175" s="100"/>
      <c r="M175" s="116"/>
      <c r="N175" s="116"/>
      <c r="O175" s="100"/>
      <c r="P175" s="116"/>
      <c r="Q175" s="116"/>
      <c r="R175" s="116"/>
      <c r="S175" s="116"/>
      <c r="T175" s="116"/>
      <c r="U175" s="116"/>
      <c r="V175" s="116"/>
      <c r="W175" s="116"/>
      <c r="X175" s="116"/>
    </row>
    <row r="176" s="51" customFormat="1" ht="28.2" hidden="1" customHeight="1" spans="1:24">
      <c r="A176" s="95"/>
      <c r="B176" s="131" t="s">
        <v>367</v>
      </c>
      <c r="C176" s="95"/>
      <c r="D176" s="98">
        <v>5</v>
      </c>
      <c r="E176" s="98"/>
      <c r="F176" s="98">
        <v>5</v>
      </c>
      <c r="G176" s="99" t="s">
        <v>368</v>
      </c>
      <c r="H176" s="99" t="s">
        <v>117</v>
      </c>
      <c r="I176" s="95"/>
      <c r="J176" s="100"/>
      <c r="K176" s="117"/>
      <c r="L176" s="100"/>
      <c r="M176" s="116"/>
      <c r="N176" s="116"/>
      <c r="O176" s="100"/>
      <c r="P176" s="116"/>
      <c r="Q176" s="116"/>
      <c r="R176" s="116"/>
      <c r="S176" s="116"/>
      <c r="T176" s="116"/>
      <c r="U176" s="116"/>
      <c r="V176" s="116"/>
      <c r="W176" s="116"/>
      <c r="X176" s="116"/>
    </row>
    <row r="177" ht="19.05" customHeight="1" spans="1:24">
      <c r="A177" s="89" t="s">
        <v>195</v>
      </c>
      <c r="B177" s="90" t="s">
        <v>369</v>
      </c>
      <c r="C177" s="85"/>
      <c r="D177" s="87"/>
      <c r="E177" s="87"/>
      <c r="F177" s="87"/>
      <c r="G177" s="88"/>
      <c r="H177" s="88"/>
      <c r="I177" s="85"/>
      <c r="J177" s="94"/>
      <c r="K177" s="94"/>
      <c r="L177" s="94"/>
      <c r="M177" s="113"/>
      <c r="N177" s="113"/>
      <c r="O177" s="94"/>
      <c r="P177" s="113"/>
      <c r="Q177" s="113"/>
      <c r="R177" s="113"/>
      <c r="S177" s="113"/>
      <c r="T177" s="113"/>
      <c r="U177" s="113"/>
      <c r="V177" s="113"/>
      <c r="W177" s="113"/>
      <c r="X177" s="113"/>
    </row>
    <row r="178" ht="29.4" hidden="1" customHeight="1" spans="1:24">
      <c r="A178" s="85">
        <v>100</v>
      </c>
      <c r="B178" s="86" t="s">
        <v>370</v>
      </c>
      <c r="C178" s="85" t="s">
        <v>137</v>
      </c>
      <c r="D178" s="87">
        <f>E178+F178</f>
        <v>1</v>
      </c>
      <c r="E178" s="87"/>
      <c r="F178" s="87">
        <v>1</v>
      </c>
      <c r="G178" s="88" t="s">
        <v>159</v>
      </c>
      <c r="H178" s="88" t="s">
        <v>111</v>
      </c>
      <c r="I178" s="85">
        <v>18</v>
      </c>
      <c r="J178" s="94" t="s">
        <v>371</v>
      </c>
      <c r="K178" s="112" t="s">
        <v>83</v>
      </c>
      <c r="L178" s="94" t="s">
        <v>112</v>
      </c>
      <c r="M178" s="113"/>
      <c r="N178" s="113"/>
      <c r="O178" s="94"/>
      <c r="P178" s="113"/>
      <c r="Q178" s="113"/>
      <c r="R178" s="113"/>
      <c r="S178" s="113"/>
      <c r="T178" s="113"/>
      <c r="U178" s="113"/>
      <c r="V178" s="113"/>
      <c r="W178" s="113"/>
      <c r="X178" s="113"/>
    </row>
    <row r="179" ht="29.4" hidden="1" customHeight="1" spans="1:24">
      <c r="A179" s="85">
        <v>101</v>
      </c>
      <c r="B179" s="86" t="s">
        <v>372</v>
      </c>
      <c r="C179" s="85" t="s">
        <v>137</v>
      </c>
      <c r="D179" s="87">
        <f>E179+F179</f>
        <v>1</v>
      </c>
      <c r="E179" s="87"/>
      <c r="F179" s="87">
        <v>1</v>
      </c>
      <c r="G179" s="94" t="s">
        <v>159</v>
      </c>
      <c r="H179" s="94" t="s">
        <v>117</v>
      </c>
      <c r="I179" s="85"/>
      <c r="J179" s="94"/>
      <c r="K179" s="112" t="s">
        <v>83</v>
      </c>
      <c r="L179" s="94" t="s">
        <v>112</v>
      </c>
      <c r="M179" s="113">
        <v>2017</v>
      </c>
      <c r="N179" s="113"/>
      <c r="O179" s="94"/>
      <c r="P179" s="113"/>
      <c r="Q179" s="113"/>
      <c r="R179" s="113"/>
      <c r="S179" s="113"/>
      <c r="T179" s="113"/>
      <c r="U179" s="113"/>
      <c r="V179" s="113"/>
      <c r="W179" s="113"/>
      <c r="X179" s="113"/>
    </row>
    <row r="180" ht="29.4" hidden="1" customHeight="1" spans="1:24">
      <c r="A180" s="85">
        <v>102</v>
      </c>
      <c r="B180" s="86" t="s">
        <v>373</v>
      </c>
      <c r="C180" s="85" t="s">
        <v>137</v>
      </c>
      <c r="D180" s="87">
        <f>E180+F180</f>
        <v>2.18</v>
      </c>
      <c r="E180" s="87"/>
      <c r="F180" s="87">
        <v>2.18</v>
      </c>
      <c r="G180" s="94" t="s">
        <v>159</v>
      </c>
      <c r="H180" s="88" t="s">
        <v>76</v>
      </c>
      <c r="I180" s="85"/>
      <c r="J180" s="94"/>
      <c r="K180" s="112" t="s">
        <v>83</v>
      </c>
      <c r="L180" s="94" t="s">
        <v>112</v>
      </c>
      <c r="M180" s="113"/>
      <c r="N180" s="113"/>
      <c r="O180" s="94"/>
      <c r="P180" s="113"/>
      <c r="Q180" s="113"/>
      <c r="R180" s="113"/>
      <c r="S180" s="113"/>
      <c r="T180" s="113"/>
      <c r="U180" s="113"/>
      <c r="V180" s="113"/>
      <c r="W180" s="113"/>
      <c r="X180" s="113"/>
    </row>
    <row r="181" ht="30" hidden="1" customHeight="1" spans="1:24">
      <c r="A181" s="85">
        <v>103</v>
      </c>
      <c r="B181" s="86" t="s">
        <v>374</v>
      </c>
      <c r="C181" s="85" t="s">
        <v>137</v>
      </c>
      <c r="D181" s="87">
        <f t="shared" ref="D181:D187" si="5">E181+F181</f>
        <v>1.29</v>
      </c>
      <c r="E181" s="87"/>
      <c r="F181" s="87">
        <v>1.29</v>
      </c>
      <c r="G181" s="94" t="s">
        <v>55</v>
      </c>
      <c r="H181" s="94" t="s">
        <v>79</v>
      </c>
      <c r="I181" s="85"/>
      <c r="J181" s="94"/>
      <c r="K181" s="112" t="s">
        <v>83</v>
      </c>
      <c r="L181" s="94" t="s">
        <v>112</v>
      </c>
      <c r="M181" s="113"/>
      <c r="N181" s="113"/>
      <c r="O181" s="94"/>
      <c r="P181" s="113"/>
      <c r="Q181" s="113"/>
      <c r="R181" s="113"/>
      <c r="S181" s="113"/>
      <c r="T181" s="113"/>
      <c r="U181" s="113"/>
      <c r="V181" s="113"/>
      <c r="W181" s="113"/>
      <c r="X181" s="113"/>
    </row>
    <row r="182" ht="25.05" customHeight="1" spans="1:24">
      <c r="A182" s="85">
        <v>104</v>
      </c>
      <c r="B182" s="86" t="s">
        <v>375</v>
      </c>
      <c r="C182" s="93" t="s">
        <v>137</v>
      </c>
      <c r="D182" s="87">
        <f t="shared" si="5"/>
        <v>1.3</v>
      </c>
      <c r="E182" s="87"/>
      <c r="F182" s="127">
        <v>1.3</v>
      </c>
      <c r="G182" s="125" t="s">
        <v>376</v>
      </c>
      <c r="H182" s="88" t="s">
        <v>82</v>
      </c>
      <c r="I182" s="125">
        <v>1</v>
      </c>
      <c r="J182" s="93" t="s">
        <v>377</v>
      </c>
      <c r="K182" s="112" t="s">
        <v>83</v>
      </c>
      <c r="L182" s="94" t="s">
        <v>112</v>
      </c>
      <c r="M182" s="113"/>
      <c r="N182" s="113"/>
      <c r="O182" s="94"/>
      <c r="P182" s="113"/>
      <c r="Q182" s="113"/>
      <c r="R182" s="113"/>
      <c r="S182" s="113"/>
      <c r="T182" s="113"/>
      <c r="U182" s="113"/>
      <c r="V182" s="113"/>
      <c r="W182" s="113"/>
      <c r="X182" s="113"/>
    </row>
    <row r="183" ht="25.05" customHeight="1" spans="1:24">
      <c r="A183" s="85">
        <v>105</v>
      </c>
      <c r="B183" s="86" t="s">
        <v>378</v>
      </c>
      <c r="C183" s="85" t="s">
        <v>379</v>
      </c>
      <c r="D183" s="87">
        <f>+D184+D185</f>
        <v>0.84</v>
      </c>
      <c r="E183" s="87"/>
      <c r="F183" s="87">
        <f>+F184+F185</f>
        <v>0.84</v>
      </c>
      <c r="G183" s="94" t="s">
        <v>380</v>
      </c>
      <c r="H183" s="88" t="s">
        <v>82</v>
      </c>
      <c r="I183" s="94">
        <v>35</v>
      </c>
      <c r="J183" s="85" t="s">
        <v>381</v>
      </c>
      <c r="K183" s="112" t="s">
        <v>83</v>
      </c>
      <c r="L183" s="94" t="s">
        <v>112</v>
      </c>
      <c r="M183" s="113"/>
      <c r="N183" s="113"/>
      <c r="O183" s="94"/>
      <c r="P183" s="116"/>
      <c r="Q183" s="116"/>
      <c r="R183" s="113"/>
      <c r="S183" s="113"/>
      <c r="T183" s="113"/>
      <c r="U183" s="113"/>
      <c r="V183" s="113"/>
      <c r="W183" s="113"/>
      <c r="X183" s="113"/>
    </row>
    <row r="184" s="51" customFormat="1" ht="19.05" customHeight="1" spans="1:24">
      <c r="A184" s="95"/>
      <c r="B184" s="96" t="s">
        <v>382</v>
      </c>
      <c r="C184" s="95" t="s">
        <v>137</v>
      </c>
      <c r="D184" s="98">
        <v>0.6</v>
      </c>
      <c r="E184" s="98"/>
      <c r="F184" s="98">
        <v>0.6</v>
      </c>
      <c r="G184" s="100" t="s">
        <v>383</v>
      </c>
      <c r="H184" s="99" t="s">
        <v>82</v>
      </c>
      <c r="I184" s="100"/>
      <c r="J184" s="95"/>
      <c r="K184" s="117" t="s">
        <v>384</v>
      </c>
      <c r="L184" s="100"/>
      <c r="M184" s="116"/>
      <c r="N184" s="116"/>
      <c r="O184" s="100"/>
      <c r="P184" s="116"/>
      <c r="Q184" s="116"/>
      <c r="R184" s="116"/>
      <c r="S184" s="116"/>
      <c r="T184" s="116"/>
      <c r="U184" s="116"/>
      <c r="V184" s="116"/>
      <c r="W184" s="116"/>
      <c r="X184" s="116"/>
    </row>
    <row r="185" s="51" customFormat="1" ht="19.05" customHeight="1" spans="1:24">
      <c r="A185" s="95"/>
      <c r="B185" s="96" t="s">
        <v>385</v>
      </c>
      <c r="C185" s="95" t="s">
        <v>87</v>
      </c>
      <c r="D185" s="98">
        <v>0.24</v>
      </c>
      <c r="E185" s="98"/>
      <c r="F185" s="98">
        <v>0.24</v>
      </c>
      <c r="G185" s="100" t="s">
        <v>386</v>
      </c>
      <c r="H185" s="99" t="s">
        <v>82</v>
      </c>
      <c r="I185" s="100"/>
      <c r="J185" s="95"/>
      <c r="K185" s="117" t="s">
        <v>384</v>
      </c>
      <c r="L185" s="100"/>
      <c r="M185" s="116"/>
      <c r="N185" s="116"/>
      <c r="O185" s="100"/>
      <c r="P185" s="113"/>
      <c r="Q185" s="113"/>
      <c r="R185" s="116"/>
      <c r="S185" s="116"/>
      <c r="T185" s="116"/>
      <c r="U185" s="116"/>
      <c r="V185" s="116"/>
      <c r="W185" s="116"/>
      <c r="X185" s="116"/>
    </row>
    <row r="186" ht="30" hidden="1" customHeight="1" spans="1:24">
      <c r="A186" s="85">
        <v>106</v>
      </c>
      <c r="B186" s="86" t="s">
        <v>387</v>
      </c>
      <c r="C186" s="93" t="s">
        <v>137</v>
      </c>
      <c r="D186" s="127">
        <f t="shared" si="5"/>
        <v>4.1</v>
      </c>
      <c r="E186" s="127"/>
      <c r="F186" s="127">
        <v>4.1</v>
      </c>
      <c r="G186" s="125" t="s">
        <v>388</v>
      </c>
      <c r="H186" s="128" t="s">
        <v>168</v>
      </c>
      <c r="I186" s="93">
        <v>29</v>
      </c>
      <c r="J186" s="125"/>
      <c r="K186" s="112" t="s">
        <v>83</v>
      </c>
      <c r="L186" s="94" t="s">
        <v>112</v>
      </c>
      <c r="M186" s="125"/>
      <c r="N186" s="113"/>
      <c r="O186" s="94"/>
      <c r="P186" s="113"/>
      <c r="Q186" s="113"/>
      <c r="R186" s="113"/>
      <c r="S186" s="113"/>
      <c r="T186" s="113"/>
      <c r="U186" s="113"/>
      <c r="V186" s="113"/>
      <c r="W186" s="113"/>
      <c r="X186" s="113"/>
    </row>
    <row r="187" ht="29.4" hidden="1" customHeight="1" spans="1:24">
      <c r="A187" s="85">
        <v>107</v>
      </c>
      <c r="B187" s="86" t="s">
        <v>389</v>
      </c>
      <c r="C187" s="93" t="s">
        <v>137</v>
      </c>
      <c r="D187" s="127">
        <f t="shared" si="5"/>
        <v>2.07</v>
      </c>
      <c r="E187" s="127"/>
      <c r="F187" s="127">
        <v>2.07</v>
      </c>
      <c r="G187" s="125" t="s">
        <v>190</v>
      </c>
      <c r="H187" s="94" t="s">
        <v>79</v>
      </c>
      <c r="I187" s="93">
        <v>38</v>
      </c>
      <c r="J187" s="133" t="s">
        <v>390</v>
      </c>
      <c r="K187" s="112" t="s">
        <v>83</v>
      </c>
      <c r="L187" s="94" t="s">
        <v>112</v>
      </c>
      <c r="M187" s="125"/>
      <c r="N187" s="113"/>
      <c r="O187" s="94"/>
      <c r="P187" s="113"/>
      <c r="Q187" s="113"/>
      <c r="R187" s="113"/>
      <c r="S187" s="113"/>
      <c r="T187" s="113"/>
      <c r="U187" s="113"/>
      <c r="V187" s="113"/>
      <c r="W187" s="113"/>
      <c r="X187" s="113"/>
    </row>
    <row r="188" ht="39.9" hidden="1" customHeight="1" spans="1:24">
      <c r="A188" s="85">
        <v>108</v>
      </c>
      <c r="B188" s="86" t="s">
        <v>391</v>
      </c>
      <c r="C188" s="93" t="s">
        <v>137</v>
      </c>
      <c r="D188" s="127">
        <v>0.75</v>
      </c>
      <c r="E188" s="127"/>
      <c r="F188" s="127">
        <v>0.75</v>
      </c>
      <c r="G188" s="125" t="s">
        <v>159</v>
      </c>
      <c r="H188" s="128" t="s">
        <v>168</v>
      </c>
      <c r="I188" s="93">
        <v>29</v>
      </c>
      <c r="J188" s="93" t="s">
        <v>392</v>
      </c>
      <c r="K188" s="112" t="s">
        <v>393</v>
      </c>
      <c r="L188" s="94" t="s">
        <v>112</v>
      </c>
      <c r="M188" s="125"/>
      <c r="N188" s="113"/>
      <c r="O188" s="94"/>
      <c r="P188" s="113"/>
      <c r="Q188" s="113"/>
      <c r="R188" s="113"/>
      <c r="S188" s="113"/>
      <c r="T188" s="113"/>
      <c r="U188" s="113"/>
      <c r="V188" s="113"/>
      <c r="W188" s="113"/>
      <c r="X188" s="113"/>
    </row>
    <row r="189" ht="49.95" hidden="1" customHeight="1" spans="1:24">
      <c r="A189" s="85">
        <v>109</v>
      </c>
      <c r="B189" s="86" t="s">
        <v>394</v>
      </c>
      <c r="C189" s="93" t="s">
        <v>137</v>
      </c>
      <c r="D189" s="127">
        <v>8.11</v>
      </c>
      <c r="E189" s="127"/>
      <c r="F189" s="127">
        <v>8.11</v>
      </c>
      <c r="G189" s="94" t="s">
        <v>395</v>
      </c>
      <c r="H189" s="94" t="s">
        <v>79</v>
      </c>
      <c r="I189" s="93"/>
      <c r="J189" s="93"/>
      <c r="K189" s="112" t="s">
        <v>396</v>
      </c>
      <c r="L189" s="94" t="s">
        <v>112</v>
      </c>
      <c r="M189" s="125"/>
      <c r="N189" s="113"/>
      <c r="O189" s="94"/>
      <c r="P189" s="113"/>
      <c r="Q189" s="113"/>
      <c r="R189" s="113"/>
      <c r="S189" s="113"/>
      <c r="T189" s="113"/>
      <c r="U189" s="113"/>
      <c r="V189" s="113"/>
      <c r="W189" s="113"/>
      <c r="X189" s="113"/>
    </row>
    <row r="190" ht="19.05" customHeight="1" spans="1:24">
      <c r="A190" s="85">
        <v>110</v>
      </c>
      <c r="B190" s="86" t="s">
        <v>397</v>
      </c>
      <c r="C190" s="93" t="s">
        <v>137</v>
      </c>
      <c r="D190" s="127">
        <v>5.23</v>
      </c>
      <c r="E190" s="127"/>
      <c r="F190" s="127">
        <v>5.23</v>
      </c>
      <c r="G190" s="94" t="s">
        <v>159</v>
      </c>
      <c r="H190" s="94" t="s">
        <v>82</v>
      </c>
      <c r="I190" s="93" t="s">
        <v>398</v>
      </c>
      <c r="J190" s="93"/>
      <c r="K190" s="112" t="s">
        <v>211</v>
      </c>
      <c r="L190" s="94" t="s">
        <v>66</v>
      </c>
      <c r="M190" s="125"/>
      <c r="N190" s="113"/>
      <c r="O190" s="94"/>
      <c r="P190" s="113"/>
      <c r="Q190" s="113"/>
      <c r="R190" s="113"/>
      <c r="S190" s="113"/>
      <c r="T190" s="113"/>
      <c r="U190" s="113"/>
      <c r="V190" s="113"/>
      <c r="W190" s="113"/>
      <c r="X190" s="113"/>
    </row>
    <row r="191" ht="19.5" hidden="1" customHeight="1" spans="1:24">
      <c r="A191" s="85">
        <v>111</v>
      </c>
      <c r="B191" s="86" t="s">
        <v>399</v>
      </c>
      <c r="C191" s="93" t="s">
        <v>137</v>
      </c>
      <c r="D191" s="127">
        <v>5.28</v>
      </c>
      <c r="E191" s="127"/>
      <c r="F191" s="127">
        <v>5.28</v>
      </c>
      <c r="G191" s="94" t="s">
        <v>400</v>
      </c>
      <c r="H191" s="93" t="s">
        <v>111</v>
      </c>
      <c r="I191" s="93"/>
      <c r="J191" s="93"/>
      <c r="K191" s="112" t="s">
        <v>401</v>
      </c>
      <c r="L191" s="94" t="s">
        <v>66</v>
      </c>
      <c r="M191" s="125"/>
      <c r="N191" s="113"/>
      <c r="O191" s="94"/>
      <c r="P191" s="113"/>
      <c r="Q191" s="113"/>
      <c r="R191" s="113"/>
      <c r="S191" s="113"/>
      <c r="T191" s="113"/>
      <c r="U191" s="113"/>
      <c r="V191" s="113"/>
      <c r="W191" s="113"/>
      <c r="X191" s="113"/>
    </row>
    <row r="192" ht="30" hidden="1" customHeight="1" spans="1:24">
      <c r="A192" s="85">
        <v>112</v>
      </c>
      <c r="B192" s="86" t="s">
        <v>402</v>
      </c>
      <c r="C192" s="93" t="s">
        <v>137</v>
      </c>
      <c r="D192" s="127">
        <v>12.67</v>
      </c>
      <c r="E192" s="127"/>
      <c r="F192" s="127">
        <v>12.67</v>
      </c>
      <c r="G192" s="94" t="s">
        <v>403</v>
      </c>
      <c r="H192" s="93" t="s">
        <v>111</v>
      </c>
      <c r="I192" s="93"/>
      <c r="J192" s="93"/>
      <c r="K192" s="112" t="s">
        <v>401</v>
      </c>
      <c r="L192" s="94" t="s">
        <v>66</v>
      </c>
      <c r="M192" s="125"/>
      <c r="N192" s="113"/>
      <c r="O192" s="94"/>
      <c r="P192" s="113"/>
      <c r="Q192" s="113"/>
      <c r="R192" s="113"/>
      <c r="S192" s="113"/>
      <c r="T192" s="113"/>
      <c r="U192" s="113"/>
      <c r="V192" s="113"/>
      <c r="W192" s="113"/>
      <c r="X192" s="113"/>
    </row>
    <row r="193" ht="25.05" customHeight="1" spans="1:24">
      <c r="A193" s="85">
        <v>113</v>
      </c>
      <c r="B193" s="103" t="s">
        <v>404</v>
      </c>
      <c r="C193" s="85" t="s">
        <v>137</v>
      </c>
      <c r="D193" s="87">
        <v>0.94</v>
      </c>
      <c r="E193" s="87"/>
      <c r="F193" s="87">
        <v>0.94</v>
      </c>
      <c r="G193" s="88" t="s">
        <v>405</v>
      </c>
      <c r="H193" s="88" t="s">
        <v>82</v>
      </c>
      <c r="I193" s="85" t="s">
        <v>406</v>
      </c>
      <c r="J193" s="94" t="s">
        <v>407</v>
      </c>
      <c r="K193" s="112" t="s">
        <v>408</v>
      </c>
      <c r="L193" s="94"/>
      <c r="M193" s="94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</row>
    <row r="194" ht="30" hidden="1" customHeight="1" spans="1:24">
      <c r="A194" s="85">
        <v>114</v>
      </c>
      <c r="B194" s="103" t="s">
        <v>409</v>
      </c>
      <c r="C194" s="85" t="s">
        <v>137</v>
      </c>
      <c r="D194" s="87">
        <v>0.45</v>
      </c>
      <c r="E194" s="87"/>
      <c r="F194" s="87">
        <v>0.45</v>
      </c>
      <c r="G194" s="88" t="s">
        <v>410</v>
      </c>
      <c r="H194" s="88" t="s">
        <v>297</v>
      </c>
      <c r="I194" s="85">
        <v>17</v>
      </c>
      <c r="J194" s="94" t="s">
        <v>411</v>
      </c>
      <c r="K194" s="112" t="s">
        <v>408</v>
      </c>
      <c r="L194" s="94" t="s">
        <v>66</v>
      </c>
      <c r="M194" s="94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</row>
    <row r="195" ht="19.5" hidden="1" customHeight="1" spans="1:24">
      <c r="A195" s="85">
        <v>115</v>
      </c>
      <c r="B195" s="103" t="s">
        <v>412</v>
      </c>
      <c r="C195" s="85" t="s">
        <v>137</v>
      </c>
      <c r="D195" s="87">
        <v>1.01</v>
      </c>
      <c r="E195" s="87"/>
      <c r="F195" s="87">
        <v>1.01</v>
      </c>
      <c r="G195" s="88" t="s">
        <v>413</v>
      </c>
      <c r="H195" s="88" t="s">
        <v>297</v>
      </c>
      <c r="I195" s="85">
        <v>35</v>
      </c>
      <c r="J195" s="94">
        <v>23</v>
      </c>
      <c r="K195" s="112" t="s">
        <v>408</v>
      </c>
      <c r="L195" s="94"/>
      <c r="M195" s="94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</row>
    <row r="196" ht="25.05" customHeight="1" spans="1:24">
      <c r="A196" s="85">
        <v>116</v>
      </c>
      <c r="B196" s="86" t="s">
        <v>414</v>
      </c>
      <c r="C196" s="93" t="s">
        <v>137</v>
      </c>
      <c r="D196" s="127">
        <f>+SUM(D197:D206)</f>
        <v>65</v>
      </c>
      <c r="E196" s="127"/>
      <c r="F196" s="127">
        <f>+SUM(F197:F206)</f>
        <v>65</v>
      </c>
      <c r="G196" s="94" t="s">
        <v>415</v>
      </c>
      <c r="H196" s="93" t="s">
        <v>355</v>
      </c>
      <c r="I196" s="93"/>
      <c r="J196" s="93"/>
      <c r="K196" s="112" t="s">
        <v>401</v>
      </c>
      <c r="L196" s="94" t="s">
        <v>66</v>
      </c>
      <c r="M196" s="125"/>
      <c r="N196" s="113"/>
      <c r="O196" s="94"/>
      <c r="P196" s="116"/>
      <c r="Q196" s="116"/>
      <c r="R196" s="113"/>
      <c r="S196" s="113"/>
      <c r="T196" s="113"/>
      <c r="U196" s="113"/>
      <c r="V196" s="113"/>
      <c r="W196" s="113"/>
      <c r="X196" s="113"/>
    </row>
    <row r="197" s="51" customFormat="1" ht="30" hidden="1" customHeight="1" spans="1:24">
      <c r="A197" s="95"/>
      <c r="B197" s="131" t="s">
        <v>103</v>
      </c>
      <c r="C197" s="97" t="s">
        <v>137</v>
      </c>
      <c r="D197" s="134">
        <v>5</v>
      </c>
      <c r="E197" s="134"/>
      <c r="F197" s="134">
        <v>5</v>
      </c>
      <c r="G197" s="100" t="s">
        <v>416</v>
      </c>
      <c r="H197" s="97" t="s">
        <v>105</v>
      </c>
      <c r="I197" s="97"/>
      <c r="J197" s="97"/>
      <c r="K197" s="117"/>
      <c r="L197" s="100"/>
      <c r="M197" s="138"/>
      <c r="N197" s="116"/>
      <c r="O197" s="100"/>
      <c r="P197" s="116"/>
      <c r="Q197" s="116"/>
      <c r="R197" s="116"/>
      <c r="S197" s="116"/>
      <c r="T197" s="116"/>
      <c r="U197" s="116"/>
      <c r="V197" s="116"/>
      <c r="W197" s="116"/>
      <c r="X197" s="116"/>
    </row>
    <row r="198" s="51" customFormat="1" ht="30" hidden="1" customHeight="1" spans="1:24">
      <c r="A198" s="95"/>
      <c r="B198" s="131" t="s">
        <v>74</v>
      </c>
      <c r="C198" s="97" t="s">
        <v>137</v>
      </c>
      <c r="D198" s="134">
        <v>5</v>
      </c>
      <c r="E198" s="134"/>
      <c r="F198" s="134">
        <v>5</v>
      </c>
      <c r="G198" s="100" t="s">
        <v>417</v>
      </c>
      <c r="H198" s="97" t="s">
        <v>76</v>
      </c>
      <c r="I198" s="97"/>
      <c r="J198" s="97"/>
      <c r="K198" s="117"/>
      <c r="L198" s="100"/>
      <c r="M198" s="138"/>
      <c r="N198" s="116"/>
      <c r="O198" s="100"/>
      <c r="P198" s="116"/>
      <c r="Q198" s="116"/>
      <c r="R198" s="116"/>
      <c r="S198" s="116"/>
      <c r="T198" s="116"/>
      <c r="U198" s="116"/>
      <c r="V198" s="116"/>
      <c r="W198" s="116"/>
      <c r="X198" s="116"/>
    </row>
    <row r="199" s="51" customFormat="1" ht="30" hidden="1" customHeight="1" spans="1:24">
      <c r="A199" s="95"/>
      <c r="B199" s="131" t="s">
        <v>166</v>
      </c>
      <c r="C199" s="97" t="s">
        <v>137</v>
      </c>
      <c r="D199" s="134">
        <v>5</v>
      </c>
      <c r="E199" s="134"/>
      <c r="F199" s="134">
        <v>5</v>
      </c>
      <c r="G199" s="100" t="s">
        <v>418</v>
      </c>
      <c r="H199" s="97" t="s">
        <v>168</v>
      </c>
      <c r="I199" s="97"/>
      <c r="J199" s="97"/>
      <c r="K199" s="117"/>
      <c r="L199" s="100"/>
      <c r="M199" s="138"/>
      <c r="N199" s="116"/>
      <c r="O199" s="100"/>
      <c r="P199" s="116"/>
      <c r="Q199" s="116"/>
      <c r="R199" s="116"/>
      <c r="S199" s="116"/>
      <c r="T199" s="116"/>
      <c r="U199" s="116"/>
      <c r="V199" s="116"/>
      <c r="W199" s="116"/>
      <c r="X199" s="116"/>
    </row>
    <row r="200" s="51" customFormat="1" ht="30" hidden="1" customHeight="1" spans="1:24">
      <c r="A200" s="95"/>
      <c r="B200" s="131" t="s">
        <v>68</v>
      </c>
      <c r="C200" s="97" t="s">
        <v>137</v>
      </c>
      <c r="D200" s="134">
        <v>5</v>
      </c>
      <c r="E200" s="134"/>
      <c r="F200" s="134">
        <v>5</v>
      </c>
      <c r="G200" s="100" t="s">
        <v>419</v>
      </c>
      <c r="H200" s="97" t="s">
        <v>70</v>
      </c>
      <c r="I200" s="97"/>
      <c r="J200" s="97"/>
      <c r="K200" s="117"/>
      <c r="L200" s="100"/>
      <c r="M200" s="138"/>
      <c r="N200" s="116"/>
      <c r="O200" s="100"/>
      <c r="P200" s="116"/>
      <c r="Q200" s="116"/>
      <c r="R200" s="116"/>
      <c r="S200" s="116"/>
      <c r="T200" s="116"/>
      <c r="U200" s="116"/>
      <c r="V200" s="116"/>
      <c r="W200" s="116"/>
      <c r="X200" s="116"/>
    </row>
    <row r="201" s="51" customFormat="1" ht="30" hidden="1" customHeight="1" spans="1:24">
      <c r="A201" s="95"/>
      <c r="B201" s="131" t="s">
        <v>71</v>
      </c>
      <c r="C201" s="97" t="s">
        <v>137</v>
      </c>
      <c r="D201" s="134">
        <v>9</v>
      </c>
      <c r="E201" s="134"/>
      <c r="F201" s="134">
        <v>9</v>
      </c>
      <c r="G201" s="100" t="s">
        <v>420</v>
      </c>
      <c r="H201" s="97" t="s">
        <v>73</v>
      </c>
      <c r="I201" s="97"/>
      <c r="J201" s="97"/>
      <c r="K201" s="117"/>
      <c r="L201" s="100"/>
      <c r="M201" s="138"/>
      <c r="N201" s="116"/>
      <c r="O201" s="100"/>
      <c r="P201" s="116"/>
      <c r="Q201" s="116"/>
      <c r="R201" s="116"/>
      <c r="S201" s="116"/>
      <c r="T201" s="116"/>
      <c r="U201" s="116"/>
      <c r="V201" s="116"/>
      <c r="W201" s="116"/>
      <c r="X201" s="116"/>
    </row>
    <row r="202" s="51" customFormat="1" ht="30" hidden="1" customHeight="1" spans="1:24">
      <c r="A202" s="95"/>
      <c r="B202" s="131" t="s">
        <v>189</v>
      </c>
      <c r="C202" s="97" t="s">
        <v>137</v>
      </c>
      <c r="D202" s="134">
        <v>2</v>
      </c>
      <c r="E202" s="134"/>
      <c r="F202" s="134">
        <v>2</v>
      </c>
      <c r="G202" s="100" t="s">
        <v>421</v>
      </c>
      <c r="H202" s="97" t="s">
        <v>56</v>
      </c>
      <c r="I202" s="97"/>
      <c r="J202" s="97"/>
      <c r="K202" s="117"/>
      <c r="L202" s="100"/>
      <c r="M202" s="138"/>
      <c r="N202" s="116"/>
      <c r="O202" s="100"/>
      <c r="P202" s="116"/>
      <c r="Q202" s="116"/>
      <c r="R202" s="116"/>
      <c r="S202" s="116"/>
      <c r="T202" s="116"/>
      <c r="U202" s="116"/>
      <c r="V202" s="116"/>
      <c r="W202" s="116"/>
      <c r="X202" s="116"/>
    </row>
    <row r="203" s="51" customFormat="1" ht="19.05" customHeight="1" spans="1:24">
      <c r="A203" s="95"/>
      <c r="B203" s="131" t="s">
        <v>100</v>
      </c>
      <c r="C203" s="97" t="s">
        <v>137</v>
      </c>
      <c r="D203" s="134">
        <v>9</v>
      </c>
      <c r="E203" s="134"/>
      <c r="F203" s="134">
        <v>9</v>
      </c>
      <c r="G203" s="100" t="s">
        <v>422</v>
      </c>
      <c r="H203" s="97" t="s">
        <v>82</v>
      </c>
      <c r="I203" s="97"/>
      <c r="J203" s="97"/>
      <c r="K203" s="117"/>
      <c r="L203" s="100"/>
      <c r="M203" s="138"/>
      <c r="N203" s="116"/>
      <c r="O203" s="100"/>
      <c r="P203" s="116"/>
      <c r="Q203" s="116"/>
      <c r="R203" s="116"/>
      <c r="S203" s="116"/>
      <c r="T203" s="116"/>
      <c r="U203" s="116"/>
      <c r="V203" s="116"/>
      <c r="W203" s="116"/>
      <c r="X203" s="116"/>
    </row>
    <row r="204" s="51" customFormat="1" ht="30" hidden="1" customHeight="1" spans="1:24">
      <c r="A204" s="95"/>
      <c r="B204" s="131" t="s">
        <v>98</v>
      </c>
      <c r="C204" s="97" t="s">
        <v>137</v>
      </c>
      <c r="D204" s="134">
        <v>10</v>
      </c>
      <c r="E204" s="134"/>
      <c r="F204" s="134">
        <v>10</v>
      </c>
      <c r="G204" s="100" t="s">
        <v>423</v>
      </c>
      <c r="H204" s="97" t="s">
        <v>297</v>
      </c>
      <c r="I204" s="97"/>
      <c r="J204" s="97"/>
      <c r="K204" s="117"/>
      <c r="L204" s="100"/>
      <c r="M204" s="138"/>
      <c r="N204" s="116"/>
      <c r="O204" s="100"/>
      <c r="P204" s="116"/>
      <c r="Q204" s="116"/>
      <c r="R204" s="116"/>
      <c r="S204" s="116"/>
      <c r="T204" s="116"/>
      <c r="U204" s="116"/>
      <c r="V204" s="116"/>
      <c r="W204" s="116"/>
      <c r="X204" s="116"/>
    </row>
    <row r="205" s="51" customFormat="1" ht="30" hidden="1" customHeight="1" spans="1:24">
      <c r="A205" s="95"/>
      <c r="B205" s="131" t="s">
        <v>365</v>
      </c>
      <c r="C205" s="97" t="s">
        <v>137</v>
      </c>
      <c r="D205" s="134">
        <v>5</v>
      </c>
      <c r="E205" s="134"/>
      <c r="F205" s="134">
        <v>5</v>
      </c>
      <c r="G205" s="100" t="s">
        <v>424</v>
      </c>
      <c r="H205" s="97" t="s">
        <v>111</v>
      </c>
      <c r="I205" s="97"/>
      <c r="J205" s="97"/>
      <c r="K205" s="117"/>
      <c r="L205" s="100"/>
      <c r="M205" s="138"/>
      <c r="N205" s="116"/>
      <c r="O205" s="100"/>
      <c r="P205" s="116"/>
      <c r="Q205" s="116"/>
      <c r="R205" s="116"/>
      <c r="S205" s="116"/>
      <c r="T205" s="116"/>
      <c r="U205" s="116"/>
      <c r="V205" s="116"/>
      <c r="W205" s="116"/>
      <c r="X205" s="116"/>
    </row>
    <row r="206" s="51" customFormat="1" ht="30" hidden="1" customHeight="1" spans="1:24">
      <c r="A206" s="95"/>
      <c r="B206" s="131" t="s">
        <v>367</v>
      </c>
      <c r="C206" s="97" t="s">
        <v>137</v>
      </c>
      <c r="D206" s="134">
        <v>10</v>
      </c>
      <c r="E206" s="134"/>
      <c r="F206" s="134">
        <v>10</v>
      </c>
      <c r="G206" s="100" t="s">
        <v>425</v>
      </c>
      <c r="H206" s="97" t="s">
        <v>117</v>
      </c>
      <c r="I206" s="97"/>
      <c r="J206" s="97"/>
      <c r="K206" s="117"/>
      <c r="L206" s="100"/>
      <c r="M206" s="138"/>
      <c r="N206" s="116"/>
      <c r="O206" s="100"/>
      <c r="P206" s="113"/>
      <c r="Q206" s="113"/>
      <c r="R206" s="116"/>
      <c r="S206" s="116"/>
      <c r="T206" s="116"/>
      <c r="U206" s="116"/>
      <c r="V206" s="116"/>
      <c r="W206" s="116"/>
      <c r="X206" s="116"/>
    </row>
    <row r="207" ht="19.05" customHeight="1" spans="1:24">
      <c r="A207" s="89" t="s">
        <v>195</v>
      </c>
      <c r="B207" s="90" t="s">
        <v>426</v>
      </c>
      <c r="C207" s="85"/>
      <c r="D207" s="87"/>
      <c r="E207" s="87"/>
      <c r="F207" s="87"/>
      <c r="G207" s="94"/>
      <c r="H207" s="94"/>
      <c r="I207" s="85"/>
      <c r="J207" s="94"/>
      <c r="K207" s="94"/>
      <c r="L207" s="94"/>
      <c r="M207" s="94"/>
      <c r="N207" s="113"/>
      <c r="O207" s="94"/>
      <c r="P207" s="113"/>
      <c r="Q207" s="113"/>
      <c r="R207" s="113"/>
      <c r="S207" s="113"/>
      <c r="T207" s="113"/>
      <c r="U207" s="113"/>
      <c r="V207" s="113"/>
      <c r="W207" s="113"/>
      <c r="X207" s="113"/>
    </row>
    <row r="208" ht="19.05" customHeight="1" spans="1:24">
      <c r="A208" s="85">
        <v>117</v>
      </c>
      <c r="B208" s="86" t="s">
        <v>427</v>
      </c>
      <c r="C208" s="135" t="s">
        <v>428</v>
      </c>
      <c r="D208" s="87">
        <f t="shared" ref="D208:D209" si="6">E208+F208</f>
        <v>5.93</v>
      </c>
      <c r="E208" s="87"/>
      <c r="F208" s="87">
        <v>5.93</v>
      </c>
      <c r="G208" s="94" t="s">
        <v>159</v>
      </c>
      <c r="H208" s="88" t="s">
        <v>82</v>
      </c>
      <c r="I208" s="85" t="s">
        <v>429</v>
      </c>
      <c r="J208" s="94" t="s">
        <v>430</v>
      </c>
      <c r="K208" s="112" t="s">
        <v>83</v>
      </c>
      <c r="L208" s="94" t="s">
        <v>112</v>
      </c>
      <c r="M208" s="113"/>
      <c r="N208" s="113"/>
      <c r="O208" s="94"/>
      <c r="P208" s="113"/>
      <c r="Q208" s="113"/>
      <c r="R208" s="113"/>
      <c r="S208" s="113"/>
      <c r="T208" s="113"/>
      <c r="U208" s="113"/>
      <c r="V208" s="113"/>
      <c r="W208" s="113"/>
      <c r="X208" s="113"/>
    </row>
    <row r="209" ht="40.2" hidden="1" customHeight="1" spans="1:24">
      <c r="A209" s="94">
        <v>118</v>
      </c>
      <c r="B209" s="86" t="s">
        <v>431</v>
      </c>
      <c r="C209" s="135" t="s">
        <v>428</v>
      </c>
      <c r="D209" s="87">
        <f t="shared" si="6"/>
        <v>2.87</v>
      </c>
      <c r="E209" s="87"/>
      <c r="F209" s="87">
        <v>2.87</v>
      </c>
      <c r="G209" s="94" t="s">
        <v>432</v>
      </c>
      <c r="H209" s="94" t="s">
        <v>73</v>
      </c>
      <c r="I209" s="85"/>
      <c r="J209" s="94"/>
      <c r="K209" s="112" t="s">
        <v>433</v>
      </c>
      <c r="L209" s="94" t="s">
        <v>112</v>
      </c>
      <c r="M209" s="113"/>
      <c r="N209" s="113"/>
      <c r="O209" s="94"/>
      <c r="P209" s="113"/>
      <c r="Q209" s="113"/>
      <c r="R209" s="113"/>
      <c r="S209" s="113"/>
      <c r="T209" s="113"/>
      <c r="U209" s="113"/>
      <c r="V209" s="113"/>
      <c r="W209" s="113"/>
      <c r="X209" s="113"/>
    </row>
    <row r="210" ht="19.5" hidden="1" customHeight="1" spans="1:24">
      <c r="A210" s="85">
        <v>119</v>
      </c>
      <c r="B210" s="86" t="s">
        <v>434</v>
      </c>
      <c r="C210" s="93" t="s">
        <v>428</v>
      </c>
      <c r="D210" s="124">
        <v>3.83</v>
      </c>
      <c r="E210" s="114"/>
      <c r="F210" s="124">
        <v>3.83</v>
      </c>
      <c r="G210" s="94" t="s">
        <v>435</v>
      </c>
      <c r="H210" s="94" t="s">
        <v>73</v>
      </c>
      <c r="I210" s="94"/>
      <c r="J210" s="94"/>
      <c r="K210" s="112" t="s">
        <v>176</v>
      </c>
      <c r="L210" s="114"/>
      <c r="M210" s="94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</row>
    <row r="211" ht="19.5" hidden="1" customHeight="1" spans="1:24">
      <c r="A211" s="94">
        <v>120</v>
      </c>
      <c r="B211" s="86" t="s">
        <v>436</v>
      </c>
      <c r="C211" s="93" t="s">
        <v>428</v>
      </c>
      <c r="D211" s="124">
        <v>4.35</v>
      </c>
      <c r="E211" s="114"/>
      <c r="F211" s="124">
        <v>4.35</v>
      </c>
      <c r="G211" s="94" t="s">
        <v>437</v>
      </c>
      <c r="H211" s="94" t="s">
        <v>73</v>
      </c>
      <c r="I211" s="94"/>
      <c r="J211" s="94"/>
      <c r="K211" s="112" t="s">
        <v>176</v>
      </c>
      <c r="L211" s="114"/>
      <c r="M211" s="94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</row>
    <row r="212" ht="19.05" customHeight="1" spans="1:24">
      <c r="A212" s="85">
        <v>121</v>
      </c>
      <c r="B212" s="86" t="s">
        <v>438</v>
      </c>
      <c r="C212" s="93" t="s">
        <v>428</v>
      </c>
      <c r="D212" s="124">
        <v>44.08</v>
      </c>
      <c r="E212" s="114"/>
      <c r="F212" s="124">
        <v>44.08</v>
      </c>
      <c r="G212" s="94" t="s">
        <v>439</v>
      </c>
      <c r="H212" s="94" t="s">
        <v>355</v>
      </c>
      <c r="I212" s="94"/>
      <c r="J212" s="94"/>
      <c r="K212" s="112" t="s">
        <v>176</v>
      </c>
      <c r="L212" s="114"/>
      <c r="M212" s="94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</row>
    <row r="213" s="51" customFormat="1" ht="19.5" hidden="1" customHeight="1" spans="1:24">
      <c r="A213" s="100"/>
      <c r="B213" s="96" t="s">
        <v>438</v>
      </c>
      <c r="C213" s="97" t="s">
        <v>428</v>
      </c>
      <c r="D213" s="136">
        <v>5</v>
      </c>
      <c r="E213" s="115"/>
      <c r="F213" s="136">
        <v>5</v>
      </c>
      <c r="G213" s="100" t="s">
        <v>440</v>
      </c>
      <c r="H213" s="100" t="s">
        <v>73</v>
      </c>
      <c r="I213" s="100"/>
      <c r="J213" s="100"/>
      <c r="K213" s="117"/>
      <c r="L213" s="115"/>
      <c r="M213" s="100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</row>
    <row r="214" s="51" customFormat="1" ht="19.05" customHeight="1" spans="1:24">
      <c r="A214" s="100"/>
      <c r="B214" s="96" t="s">
        <v>438</v>
      </c>
      <c r="C214" s="97" t="s">
        <v>428</v>
      </c>
      <c r="D214" s="136">
        <v>10</v>
      </c>
      <c r="E214" s="115"/>
      <c r="F214" s="136">
        <v>10</v>
      </c>
      <c r="G214" s="100" t="s">
        <v>441</v>
      </c>
      <c r="H214" s="100" t="s">
        <v>82</v>
      </c>
      <c r="I214" s="100"/>
      <c r="J214" s="100"/>
      <c r="K214" s="117"/>
      <c r="L214" s="115"/>
      <c r="M214" s="100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</row>
    <row r="215" s="51" customFormat="1" ht="19.05" customHeight="1" spans="1:24">
      <c r="A215" s="100"/>
      <c r="B215" s="96" t="s">
        <v>438</v>
      </c>
      <c r="C215" s="97" t="s">
        <v>428</v>
      </c>
      <c r="D215" s="136">
        <v>10</v>
      </c>
      <c r="E215" s="115"/>
      <c r="F215" s="136">
        <v>10</v>
      </c>
      <c r="G215" s="100" t="s">
        <v>441</v>
      </c>
      <c r="H215" s="100" t="s">
        <v>82</v>
      </c>
      <c r="I215" s="100"/>
      <c r="J215" s="100"/>
      <c r="K215" s="117"/>
      <c r="L215" s="115"/>
      <c r="M215" s="100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</row>
    <row r="216" s="51" customFormat="1" ht="19.5" hidden="1" customHeight="1" spans="1:24">
      <c r="A216" s="100"/>
      <c r="B216" s="96" t="s">
        <v>438</v>
      </c>
      <c r="C216" s="97" t="s">
        <v>428</v>
      </c>
      <c r="D216" s="136">
        <v>7.98</v>
      </c>
      <c r="E216" s="115"/>
      <c r="F216" s="136">
        <v>7.98</v>
      </c>
      <c r="G216" s="100" t="s">
        <v>338</v>
      </c>
      <c r="H216" s="100" t="s">
        <v>111</v>
      </c>
      <c r="I216" s="100"/>
      <c r="J216" s="100"/>
      <c r="K216" s="117"/>
      <c r="L216" s="115"/>
      <c r="M216" s="100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</row>
    <row r="217" s="51" customFormat="1" ht="19.5" hidden="1" customHeight="1" spans="1:24">
      <c r="A217" s="100"/>
      <c r="B217" s="96" t="s">
        <v>438</v>
      </c>
      <c r="C217" s="97" t="s">
        <v>428</v>
      </c>
      <c r="D217" s="136">
        <v>11.1</v>
      </c>
      <c r="E217" s="115"/>
      <c r="F217" s="136">
        <v>11.1</v>
      </c>
      <c r="G217" s="100" t="s">
        <v>203</v>
      </c>
      <c r="H217" s="100" t="s">
        <v>111</v>
      </c>
      <c r="I217" s="100"/>
      <c r="J217" s="100"/>
      <c r="K217" s="117"/>
      <c r="L217" s="115"/>
      <c r="M217" s="100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</row>
    <row r="218" ht="19.05" customHeight="1" spans="1:24">
      <c r="A218" s="89" t="s">
        <v>195</v>
      </c>
      <c r="B218" s="90" t="s">
        <v>442</v>
      </c>
      <c r="C218" s="85"/>
      <c r="D218" s="87"/>
      <c r="E218" s="87"/>
      <c r="F218" s="87"/>
      <c r="G218" s="94"/>
      <c r="H218" s="88"/>
      <c r="I218" s="85"/>
      <c r="J218" s="94"/>
      <c r="K218" s="112"/>
      <c r="L218" s="94"/>
      <c r="M218" s="113"/>
      <c r="N218" s="113"/>
      <c r="O218" s="94"/>
      <c r="P218" s="113"/>
      <c r="Q218" s="113"/>
      <c r="R218" s="113"/>
      <c r="S218" s="113"/>
      <c r="T218" s="113"/>
      <c r="U218" s="113"/>
      <c r="V218" s="113"/>
      <c r="W218" s="113"/>
      <c r="X218" s="113"/>
    </row>
    <row r="219" ht="29.4" hidden="1" customHeight="1" spans="1:24">
      <c r="A219" s="85">
        <v>122</v>
      </c>
      <c r="B219" s="86" t="s">
        <v>443</v>
      </c>
      <c r="C219" s="85" t="s">
        <v>89</v>
      </c>
      <c r="D219" s="87">
        <f>F219</f>
        <v>3.62</v>
      </c>
      <c r="E219" s="87"/>
      <c r="F219" s="87">
        <v>3.62</v>
      </c>
      <c r="G219" s="94" t="s">
        <v>55</v>
      </c>
      <c r="H219" s="94" t="s">
        <v>79</v>
      </c>
      <c r="I219" s="85"/>
      <c r="J219" s="94"/>
      <c r="K219" s="112" t="s">
        <v>83</v>
      </c>
      <c r="L219" s="94" t="s">
        <v>112</v>
      </c>
      <c r="M219" s="113"/>
      <c r="N219" s="113"/>
      <c r="O219" s="94"/>
      <c r="P219" s="113"/>
      <c r="Q219" s="113"/>
      <c r="R219" s="113"/>
      <c r="S219" s="113"/>
      <c r="T219" s="113"/>
      <c r="U219" s="113"/>
      <c r="V219" s="113"/>
      <c r="W219" s="113"/>
      <c r="X219" s="113"/>
    </row>
    <row r="220" ht="30" hidden="1" customHeight="1" spans="1:24">
      <c r="A220" s="85">
        <v>123</v>
      </c>
      <c r="B220" s="86" t="s">
        <v>444</v>
      </c>
      <c r="C220" s="85" t="s">
        <v>89</v>
      </c>
      <c r="D220" s="87">
        <v>14.37</v>
      </c>
      <c r="E220" s="87"/>
      <c r="F220" s="87">
        <v>14.37</v>
      </c>
      <c r="G220" s="94" t="s">
        <v>445</v>
      </c>
      <c r="H220" s="94" t="s">
        <v>79</v>
      </c>
      <c r="I220" s="85"/>
      <c r="J220" s="94"/>
      <c r="K220" s="112" t="s">
        <v>83</v>
      </c>
      <c r="L220" s="94" t="s">
        <v>112</v>
      </c>
      <c r="M220" s="113"/>
      <c r="N220" s="113"/>
      <c r="O220" s="94"/>
      <c r="P220" s="113"/>
      <c r="Q220" s="113"/>
      <c r="R220" s="113"/>
      <c r="S220" s="113"/>
      <c r="T220" s="113"/>
      <c r="U220" s="113"/>
      <c r="V220" s="113"/>
      <c r="W220" s="113"/>
      <c r="X220" s="113"/>
    </row>
    <row r="221" ht="30" hidden="1" customHeight="1" spans="1:24">
      <c r="A221" s="85">
        <v>124</v>
      </c>
      <c r="B221" s="86" t="s">
        <v>446</v>
      </c>
      <c r="C221" s="85" t="s">
        <v>89</v>
      </c>
      <c r="D221" s="87">
        <v>17.03</v>
      </c>
      <c r="E221" s="87"/>
      <c r="F221" s="87">
        <v>17.03</v>
      </c>
      <c r="G221" s="94" t="s">
        <v>447</v>
      </c>
      <c r="H221" s="88" t="s">
        <v>111</v>
      </c>
      <c r="I221" s="85"/>
      <c r="J221" s="94"/>
      <c r="K221" s="112" t="s">
        <v>83</v>
      </c>
      <c r="L221" s="94" t="s">
        <v>112</v>
      </c>
      <c r="M221" s="113"/>
      <c r="N221" s="113"/>
      <c r="O221" s="94"/>
      <c r="P221" s="113"/>
      <c r="Q221" s="113"/>
      <c r="R221" s="113"/>
      <c r="S221" s="113"/>
      <c r="T221" s="113"/>
      <c r="U221" s="113"/>
      <c r="V221" s="113"/>
      <c r="W221" s="113"/>
      <c r="X221" s="113"/>
    </row>
    <row r="222" ht="30" hidden="1" customHeight="1" spans="1:24">
      <c r="A222" s="85">
        <v>125</v>
      </c>
      <c r="B222" s="86" t="s">
        <v>448</v>
      </c>
      <c r="C222" s="85" t="s">
        <v>89</v>
      </c>
      <c r="D222" s="87">
        <v>4.28</v>
      </c>
      <c r="E222" s="87"/>
      <c r="F222" s="87">
        <v>4.28</v>
      </c>
      <c r="G222" s="94" t="s">
        <v>449</v>
      </c>
      <c r="H222" s="94" t="s">
        <v>117</v>
      </c>
      <c r="I222" s="85"/>
      <c r="J222" s="94"/>
      <c r="K222" s="112" t="s">
        <v>83</v>
      </c>
      <c r="L222" s="94" t="s">
        <v>112</v>
      </c>
      <c r="M222" s="113"/>
      <c r="N222" s="113"/>
      <c r="O222" s="94"/>
      <c r="P222" s="113"/>
      <c r="Q222" s="113"/>
      <c r="R222" s="113"/>
      <c r="S222" s="113"/>
      <c r="T222" s="113"/>
      <c r="U222" s="113"/>
      <c r="V222" s="113"/>
      <c r="W222" s="113"/>
      <c r="X222" s="113"/>
    </row>
    <row r="223" ht="25.05" customHeight="1" spans="1:24">
      <c r="A223" s="85">
        <v>126</v>
      </c>
      <c r="B223" s="86" t="s">
        <v>450</v>
      </c>
      <c r="C223" s="85" t="s">
        <v>89</v>
      </c>
      <c r="D223" s="87">
        <v>14.02</v>
      </c>
      <c r="E223" s="87"/>
      <c r="F223" s="87">
        <v>14.02</v>
      </c>
      <c r="G223" s="94" t="s">
        <v>451</v>
      </c>
      <c r="H223" s="88" t="s">
        <v>82</v>
      </c>
      <c r="I223" s="85"/>
      <c r="J223" s="94"/>
      <c r="K223" s="112" t="s">
        <v>83</v>
      </c>
      <c r="L223" s="94" t="s">
        <v>112</v>
      </c>
      <c r="M223" s="113"/>
      <c r="N223" s="113"/>
      <c r="O223" s="94"/>
      <c r="P223" s="113"/>
      <c r="Q223" s="113"/>
      <c r="R223" s="113"/>
      <c r="S223" s="113"/>
      <c r="T223" s="113"/>
      <c r="U223" s="113"/>
      <c r="V223" s="113"/>
      <c r="W223" s="113"/>
      <c r="X223" s="113"/>
    </row>
    <row r="224" ht="18.9" hidden="1" customHeight="1" spans="1:24">
      <c r="A224" s="89" t="s">
        <v>195</v>
      </c>
      <c r="B224" s="90" t="s">
        <v>130</v>
      </c>
      <c r="C224" s="85"/>
      <c r="D224" s="87"/>
      <c r="E224" s="87"/>
      <c r="F224" s="87"/>
      <c r="G224" s="94"/>
      <c r="H224" s="94"/>
      <c r="I224" s="85"/>
      <c r="J224" s="94"/>
      <c r="K224" s="112"/>
      <c r="L224" s="94"/>
      <c r="M224" s="113"/>
      <c r="N224" s="113"/>
      <c r="O224" s="94"/>
      <c r="P224" s="113"/>
      <c r="Q224" s="113"/>
      <c r="R224" s="113"/>
      <c r="S224" s="113"/>
      <c r="T224" s="113"/>
      <c r="U224" s="113"/>
      <c r="V224" s="113"/>
      <c r="W224" s="113"/>
      <c r="X224" s="113"/>
    </row>
    <row r="225" ht="30" hidden="1" customHeight="1" spans="1:24">
      <c r="A225" s="85">
        <v>127</v>
      </c>
      <c r="B225" s="86" t="s">
        <v>452</v>
      </c>
      <c r="C225" s="85" t="s">
        <v>131</v>
      </c>
      <c r="D225" s="87">
        <f>E225+F225</f>
        <v>13.15</v>
      </c>
      <c r="E225" s="87"/>
      <c r="F225" s="87">
        <f>12.47+0.68</f>
        <v>13.15</v>
      </c>
      <c r="G225" s="94" t="s">
        <v>453</v>
      </c>
      <c r="H225" s="88" t="s">
        <v>76</v>
      </c>
      <c r="I225" s="85"/>
      <c r="J225" s="94"/>
      <c r="K225" s="112" t="s">
        <v>83</v>
      </c>
      <c r="L225" s="94" t="s">
        <v>112</v>
      </c>
      <c r="M225" s="113"/>
      <c r="N225" s="113"/>
      <c r="O225" s="94"/>
      <c r="P225" s="113"/>
      <c r="Q225" s="113"/>
      <c r="R225" s="113"/>
      <c r="S225" s="113"/>
      <c r="T225" s="113"/>
      <c r="U225" s="113"/>
      <c r="V225" s="113"/>
      <c r="W225" s="113"/>
      <c r="X225" s="113"/>
    </row>
    <row r="226" ht="30" hidden="1" customHeight="1" spans="1:24">
      <c r="A226" s="85">
        <v>128</v>
      </c>
      <c r="B226" s="86" t="s">
        <v>454</v>
      </c>
      <c r="C226" s="85" t="s">
        <v>131</v>
      </c>
      <c r="D226" s="87">
        <v>0.66</v>
      </c>
      <c r="E226" s="87"/>
      <c r="F226" s="87">
        <v>0.66</v>
      </c>
      <c r="G226" s="94" t="s">
        <v>190</v>
      </c>
      <c r="H226" s="88" t="s">
        <v>76</v>
      </c>
      <c r="I226" s="85">
        <v>31</v>
      </c>
      <c r="J226" s="94">
        <v>999</v>
      </c>
      <c r="K226" s="112" t="s">
        <v>83</v>
      </c>
      <c r="L226" s="94" t="s">
        <v>66</v>
      </c>
      <c r="M226" s="113"/>
      <c r="N226" s="113"/>
      <c r="O226" s="94"/>
      <c r="P226" s="113"/>
      <c r="Q226" s="113"/>
      <c r="R226" s="113"/>
      <c r="S226" s="113"/>
      <c r="T226" s="113"/>
      <c r="U226" s="113"/>
      <c r="V226" s="113"/>
      <c r="W226" s="113"/>
      <c r="X226" s="113"/>
    </row>
    <row r="227" ht="30" hidden="1" customHeight="1" spans="1:24">
      <c r="A227" s="85">
        <v>129</v>
      </c>
      <c r="B227" s="86" t="s">
        <v>455</v>
      </c>
      <c r="C227" s="85" t="s">
        <v>131</v>
      </c>
      <c r="D227" s="87">
        <v>9.8</v>
      </c>
      <c r="E227" s="87"/>
      <c r="F227" s="87">
        <v>9.8</v>
      </c>
      <c r="G227" s="94" t="s">
        <v>159</v>
      </c>
      <c r="H227" s="94" t="s">
        <v>73</v>
      </c>
      <c r="I227" s="85">
        <v>16</v>
      </c>
      <c r="J227" s="94"/>
      <c r="K227" s="112" t="s">
        <v>456</v>
      </c>
      <c r="L227" s="94" t="s">
        <v>66</v>
      </c>
      <c r="M227" s="113"/>
      <c r="N227" s="113"/>
      <c r="O227" s="94"/>
      <c r="P227" s="113"/>
      <c r="Q227" s="113"/>
      <c r="R227" s="113"/>
      <c r="S227" s="113"/>
      <c r="T227" s="113"/>
      <c r="U227" s="113"/>
      <c r="V227" s="113"/>
      <c r="W227" s="113"/>
      <c r="X227" s="113"/>
    </row>
    <row r="228" ht="84" hidden="1" spans="1:24">
      <c r="A228" s="85">
        <v>130</v>
      </c>
      <c r="B228" s="86" t="s">
        <v>457</v>
      </c>
      <c r="C228" s="85" t="s">
        <v>458</v>
      </c>
      <c r="D228" s="87">
        <v>75.44</v>
      </c>
      <c r="E228" s="87"/>
      <c r="F228" s="87">
        <v>75.44</v>
      </c>
      <c r="G228" s="94" t="s">
        <v>459</v>
      </c>
      <c r="H228" s="94" t="s">
        <v>105</v>
      </c>
      <c r="I228" s="94"/>
      <c r="J228" s="94"/>
      <c r="K228" s="112" t="s">
        <v>460</v>
      </c>
      <c r="L228" s="94" t="s">
        <v>66</v>
      </c>
      <c r="M228" s="113"/>
      <c r="N228" s="113"/>
      <c r="O228" s="94"/>
      <c r="P228" s="113"/>
      <c r="Q228" s="113"/>
      <c r="R228" s="113"/>
      <c r="S228" s="113"/>
      <c r="T228" s="113"/>
      <c r="U228" s="113"/>
      <c r="V228" s="113"/>
      <c r="W228" s="113"/>
      <c r="X228" s="113"/>
    </row>
    <row r="229" ht="30" hidden="1" customHeight="1" spans="1:24">
      <c r="A229" s="85">
        <v>131</v>
      </c>
      <c r="B229" s="86" t="s">
        <v>461</v>
      </c>
      <c r="C229" s="85" t="s">
        <v>131</v>
      </c>
      <c r="D229" s="87">
        <v>0.07</v>
      </c>
      <c r="E229" s="87"/>
      <c r="F229" s="87">
        <v>0.07</v>
      </c>
      <c r="G229" s="94" t="s">
        <v>270</v>
      </c>
      <c r="H229" s="88" t="s">
        <v>76</v>
      </c>
      <c r="I229" s="85"/>
      <c r="J229" s="94"/>
      <c r="K229" s="112" t="s">
        <v>462</v>
      </c>
      <c r="L229" s="94" t="s">
        <v>112</v>
      </c>
      <c r="M229" s="113"/>
      <c r="N229" s="113"/>
      <c r="O229" s="94"/>
      <c r="P229" s="113"/>
      <c r="Q229" s="113"/>
      <c r="R229" s="113"/>
      <c r="S229" s="113"/>
      <c r="T229" s="113"/>
      <c r="U229" s="113"/>
      <c r="V229" s="113"/>
      <c r="W229" s="113"/>
      <c r="X229" s="113"/>
    </row>
    <row r="230" ht="30" hidden="1" customHeight="1" spans="1:24">
      <c r="A230" s="85">
        <v>132</v>
      </c>
      <c r="B230" s="86" t="s">
        <v>463</v>
      </c>
      <c r="C230" s="85" t="s">
        <v>131</v>
      </c>
      <c r="D230" s="87">
        <v>42.58</v>
      </c>
      <c r="E230" s="87"/>
      <c r="F230" s="87">
        <v>42.58</v>
      </c>
      <c r="G230" s="88" t="s">
        <v>464</v>
      </c>
      <c r="H230" s="88" t="s">
        <v>56</v>
      </c>
      <c r="I230" s="85"/>
      <c r="J230" s="94"/>
      <c r="K230" s="112" t="s">
        <v>83</v>
      </c>
      <c r="L230" s="94" t="s">
        <v>112</v>
      </c>
      <c r="M230" s="113"/>
      <c r="N230" s="113"/>
      <c r="O230" s="94"/>
      <c r="P230" s="113"/>
      <c r="Q230" s="113"/>
      <c r="R230" s="113"/>
      <c r="S230" s="113"/>
      <c r="T230" s="113"/>
      <c r="U230" s="113"/>
      <c r="V230" s="113"/>
      <c r="W230" s="113"/>
      <c r="X230" s="113"/>
    </row>
    <row r="231" ht="30" hidden="1" customHeight="1" spans="1:24">
      <c r="A231" s="85">
        <v>133</v>
      </c>
      <c r="B231" s="86" t="s">
        <v>465</v>
      </c>
      <c r="C231" s="85" t="s">
        <v>131</v>
      </c>
      <c r="D231" s="87">
        <v>36.45</v>
      </c>
      <c r="E231" s="87"/>
      <c r="F231" s="87">
        <v>36.45</v>
      </c>
      <c r="G231" s="94" t="s">
        <v>466</v>
      </c>
      <c r="H231" s="94" t="s">
        <v>73</v>
      </c>
      <c r="I231" s="85"/>
      <c r="J231" s="94"/>
      <c r="K231" s="112" t="s">
        <v>83</v>
      </c>
      <c r="L231" s="94" t="s">
        <v>112</v>
      </c>
      <c r="M231" s="113"/>
      <c r="N231" s="113"/>
      <c r="O231" s="94"/>
      <c r="P231" s="113"/>
      <c r="Q231" s="113"/>
      <c r="R231" s="113"/>
      <c r="S231" s="113"/>
      <c r="T231" s="113"/>
      <c r="U231" s="113"/>
      <c r="V231" s="113"/>
      <c r="W231" s="113"/>
      <c r="X231" s="113"/>
    </row>
    <row r="232" ht="39.9" hidden="1" customHeight="1" spans="1:24">
      <c r="A232" s="85">
        <v>134</v>
      </c>
      <c r="B232" s="86" t="s">
        <v>467</v>
      </c>
      <c r="C232" s="85" t="s">
        <v>131</v>
      </c>
      <c r="D232" s="87">
        <v>34.97</v>
      </c>
      <c r="E232" s="87"/>
      <c r="F232" s="87">
        <v>34.97</v>
      </c>
      <c r="G232" s="94" t="s">
        <v>468</v>
      </c>
      <c r="H232" s="128" t="s">
        <v>168</v>
      </c>
      <c r="I232" s="85"/>
      <c r="J232" s="94"/>
      <c r="K232" s="112" t="s">
        <v>83</v>
      </c>
      <c r="L232" s="94" t="s">
        <v>112</v>
      </c>
      <c r="M232" s="113"/>
      <c r="N232" s="113"/>
      <c r="O232" s="94"/>
      <c r="P232" s="113"/>
      <c r="Q232" s="113"/>
      <c r="R232" s="113"/>
      <c r="S232" s="113"/>
      <c r="T232" s="113"/>
      <c r="U232" s="113"/>
      <c r="V232" s="113"/>
      <c r="W232" s="113"/>
      <c r="X232" s="113"/>
    </row>
    <row r="233" ht="40.2" hidden="1" customHeight="1" spans="1:24">
      <c r="A233" s="85">
        <v>135</v>
      </c>
      <c r="B233" s="86" t="s">
        <v>469</v>
      </c>
      <c r="C233" s="85" t="s">
        <v>131</v>
      </c>
      <c r="D233" s="87">
        <v>26.54</v>
      </c>
      <c r="E233" s="87"/>
      <c r="F233" s="87">
        <v>26.54</v>
      </c>
      <c r="G233" s="94" t="s">
        <v>470</v>
      </c>
      <c r="H233" s="88" t="s">
        <v>76</v>
      </c>
      <c r="I233" s="85"/>
      <c r="J233" s="94"/>
      <c r="K233" s="112" t="s">
        <v>83</v>
      </c>
      <c r="L233" s="94" t="s">
        <v>112</v>
      </c>
      <c r="M233" s="113"/>
      <c r="N233" s="113"/>
      <c r="O233" s="94"/>
      <c r="P233" s="113"/>
      <c r="Q233" s="113"/>
      <c r="R233" s="113"/>
      <c r="S233" s="113"/>
      <c r="T233" s="113"/>
      <c r="U233" s="113"/>
      <c r="V233" s="113"/>
      <c r="W233" s="113"/>
      <c r="X233" s="113"/>
    </row>
    <row r="234" ht="39.9" hidden="1" customHeight="1" spans="1:24">
      <c r="A234" s="85">
        <v>136</v>
      </c>
      <c r="B234" s="86" t="s">
        <v>471</v>
      </c>
      <c r="C234" s="85" t="s">
        <v>131</v>
      </c>
      <c r="D234" s="87">
        <v>43.3</v>
      </c>
      <c r="E234" s="87"/>
      <c r="F234" s="87">
        <v>43.3</v>
      </c>
      <c r="G234" s="94" t="s">
        <v>472</v>
      </c>
      <c r="H234" s="94" t="s">
        <v>70</v>
      </c>
      <c r="I234" s="85"/>
      <c r="J234" s="94"/>
      <c r="K234" s="112" t="s">
        <v>83</v>
      </c>
      <c r="L234" s="94" t="s">
        <v>112</v>
      </c>
      <c r="M234" s="113"/>
      <c r="N234" s="113"/>
      <c r="O234" s="94"/>
      <c r="P234" s="113"/>
      <c r="Q234" s="113"/>
      <c r="R234" s="113"/>
      <c r="S234" s="113"/>
      <c r="T234" s="113"/>
      <c r="U234" s="113"/>
      <c r="V234" s="113"/>
      <c r="W234" s="113"/>
      <c r="X234" s="113"/>
    </row>
    <row r="235" ht="30" hidden="1" customHeight="1" spans="1:24">
      <c r="A235" s="85">
        <v>137</v>
      </c>
      <c r="B235" s="86" t="s">
        <v>473</v>
      </c>
      <c r="C235" s="85" t="s">
        <v>131</v>
      </c>
      <c r="D235" s="87">
        <v>39.88</v>
      </c>
      <c r="E235" s="87"/>
      <c r="F235" s="87">
        <v>39.88</v>
      </c>
      <c r="G235" s="94" t="s">
        <v>474</v>
      </c>
      <c r="H235" s="94" t="s">
        <v>105</v>
      </c>
      <c r="I235" s="85"/>
      <c r="J235" s="94"/>
      <c r="K235" s="112" t="s">
        <v>83</v>
      </c>
      <c r="L235" s="94" t="s">
        <v>112</v>
      </c>
      <c r="M235" s="113"/>
      <c r="N235" s="113"/>
      <c r="O235" s="94"/>
      <c r="P235" s="113"/>
      <c r="Q235" s="113"/>
      <c r="R235" s="113"/>
      <c r="S235" s="113"/>
      <c r="T235" s="113"/>
      <c r="U235" s="113"/>
      <c r="V235" s="113"/>
      <c r="W235" s="113"/>
      <c r="X235" s="113"/>
    </row>
    <row r="236" ht="29.55" hidden="1" customHeight="1" spans="1:24">
      <c r="A236" s="85">
        <v>138</v>
      </c>
      <c r="B236" s="86" t="s">
        <v>475</v>
      </c>
      <c r="C236" s="85" t="s">
        <v>131</v>
      </c>
      <c r="D236" s="87">
        <v>50</v>
      </c>
      <c r="E236" s="87"/>
      <c r="F236" s="87">
        <v>50</v>
      </c>
      <c r="G236" s="94" t="s">
        <v>476</v>
      </c>
      <c r="H236" s="94" t="s">
        <v>477</v>
      </c>
      <c r="I236" s="85"/>
      <c r="J236" s="94"/>
      <c r="K236" s="112" t="s">
        <v>462</v>
      </c>
      <c r="L236" s="94" t="s">
        <v>112</v>
      </c>
      <c r="M236" s="113"/>
      <c r="N236" s="113"/>
      <c r="O236" s="94"/>
      <c r="P236" s="116"/>
      <c r="Q236" s="116"/>
      <c r="R236" s="113"/>
      <c r="S236" s="113"/>
      <c r="T236" s="113"/>
      <c r="U236" s="113"/>
      <c r="V236" s="113"/>
      <c r="W236" s="113"/>
      <c r="X236" s="113"/>
    </row>
    <row r="237" s="51" customFormat="1" ht="29.55" hidden="1" customHeight="1" spans="1:24">
      <c r="A237" s="95"/>
      <c r="B237" s="96" t="s">
        <v>189</v>
      </c>
      <c r="C237" s="95" t="s">
        <v>131</v>
      </c>
      <c r="D237" s="98">
        <v>8</v>
      </c>
      <c r="E237" s="98"/>
      <c r="F237" s="98">
        <v>8</v>
      </c>
      <c r="G237" s="100" t="s">
        <v>478</v>
      </c>
      <c r="H237" s="100" t="s">
        <v>56</v>
      </c>
      <c r="I237" s="95"/>
      <c r="J237" s="100"/>
      <c r="K237" s="117"/>
      <c r="L237" s="100"/>
      <c r="M237" s="116"/>
      <c r="N237" s="116"/>
      <c r="O237" s="100"/>
      <c r="P237" s="116"/>
      <c r="Q237" s="116"/>
      <c r="R237" s="116"/>
      <c r="S237" s="116"/>
      <c r="T237" s="116"/>
      <c r="U237" s="116"/>
      <c r="V237" s="116"/>
      <c r="W237" s="116"/>
      <c r="X237" s="116"/>
    </row>
    <row r="238" s="51" customFormat="1" ht="29.55" hidden="1" customHeight="1" spans="1:24">
      <c r="A238" s="95"/>
      <c r="B238" s="96" t="s">
        <v>71</v>
      </c>
      <c r="C238" s="95" t="s">
        <v>131</v>
      </c>
      <c r="D238" s="98">
        <v>8.5</v>
      </c>
      <c r="E238" s="98"/>
      <c r="F238" s="98">
        <v>8.5</v>
      </c>
      <c r="G238" s="100" t="s">
        <v>479</v>
      </c>
      <c r="H238" s="100" t="s">
        <v>73</v>
      </c>
      <c r="I238" s="95"/>
      <c r="J238" s="100"/>
      <c r="K238" s="117"/>
      <c r="L238" s="100"/>
      <c r="M238" s="116"/>
      <c r="N238" s="116"/>
      <c r="O238" s="100"/>
      <c r="P238" s="116"/>
      <c r="Q238" s="116"/>
      <c r="R238" s="116"/>
      <c r="S238" s="116"/>
      <c r="T238" s="116"/>
      <c r="U238" s="116"/>
      <c r="V238" s="116"/>
      <c r="W238" s="116"/>
      <c r="X238" s="116"/>
    </row>
    <row r="239" s="51" customFormat="1" ht="29.55" hidden="1" customHeight="1" spans="1:24">
      <c r="A239" s="95"/>
      <c r="B239" s="96" t="s">
        <v>166</v>
      </c>
      <c r="C239" s="95" t="s">
        <v>131</v>
      </c>
      <c r="D239" s="98">
        <v>8.5</v>
      </c>
      <c r="E239" s="98"/>
      <c r="F239" s="98">
        <v>8.5</v>
      </c>
      <c r="G239" s="100" t="s">
        <v>480</v>
      </c>
      <c r="H239" s="100" t="s">
        <v>168</v>
      </c>
      <c r="I239" s="95"/>
      <c r="J239" s="100"/>
      <c r="K239" s="117"/>
      <c r="L239" s="100"/>
      <c r="M239" s="116"/>
      <c r="N239" s="116"/>
      <c r="O239" s="100"/>
      <c r="P239" s="116"/>
      <c r="Q239" s="116"/>
      <c r="R239" s="116"/>
      <c r="S239" s="116"/>
      <c r="T239" s="116"/>
      <c r="U239" s="116"/>
      <c r="V239" s="116"/>
      <c r="W239" s="116"/>
      <c r="X239" s="116"/>
    </row>
    <row r="240" s="51" customFormat="1" ht="29.55" hidden="1" customHeight="1" spans="1:24">
      <c r="A240" s="95"/>
      <c r="B240" s="96" t="s">
        <v>74</v>
      </c>
      <c r="C240" s="95" t="s">
        <v>131</v>
      </c>
      <c r="D240" s="98">
        <v>8.5</v>
      </c>
      <c r="E240" s="98"/>
      <c r="F240" s="98">
        <v>8.5</v>
      </c>
      <c r="G240" s="100" t="s">
        <v>481</v>
      </c>
      <c r="H240" s="100" t="s">
        <v>76</v>
      </c>
      <c r="I240" s="95"/>
      <c r="J240" s="100"/>
      <c r="K240" s="117"/>
      <c r="L240" s="100"/>
      <c r="M240" s="116"/>
      <c r="N240" s="116"/>
      <c r="O240" s="100"/>
      <c r="P240" s="116"/>
      <c r="Q240" s="116"/>
      <c r="R240" s="116"/>
      <c r="S240" s="116"/>
      <c r="T240" s="116"/>
      <c r="U240" s="116"/>
      <c r="V240" s="116"/>
      <c r="W240" s="116"/>
      <c r="X240" s="116"/>
    </row>
    <row r="241" s="51" customFormat="1" ht="29.55" hidden="1" customHeight="1" spans="1:24">
      <c r="A241" s="95"/>
      <c r="B241" s="96" t="s">
        <v>68</v>
      </c>
      <c r="C241" s="95" t="s">
        <v>131</v>
      </c>
      <c r="D241" s="98">
        <v>8.5</v>
      </c>
      <c r="E241" s="98"/>
      <c r="F241" s="98">
        <v>8.5</v>
      </c>
      <c r="G241" s="100" t="s">
        <v>482</v>
      </c>
      <c r="H241" s="100" t="s">
        <v>70</v>
      </c>
      <c r="I241" s="95"/>
      <c r="J241" s="100"/>
      <c r="K241" s="117"/>
      <c r="L241" s="100"/>
      <c r="M241" s="116"/>
      <c r="N241" s="116"/>
      <c r="O241" s="100"/>
      <c r="P241" s="116"/>
      <c r="Q241" s="116"/>
      <c r="R241" s="116"/>
      <c r="S241" s="116"/>
      <c r="T241" s="116"/>
      <c r="U241" s="116"/>
      <c r="V241" s="116"/>
      <c r="W241" s="116"/>
      <c r="X241" s="116"/>
    </row>
    <row r="242" s="51" customFormat="1" ht="29.55" hidden="1" customHeight="1" spans="1:24">
      <c r="A242" s="95"/>
      <c r="B242" s="96" t="s">
        <v>103</v>
      </c>
      <c r="C242" s="95" t="s">
        <v>131</v>
      </c>
      <c r="D242" s="98">
        <v>8</v>
      </c>
      <c r="E242" s="98"/>
      <c r="F242" s="98">
        <v>8</v>
      </c>
      <c r="G242" s="100" t="s">
        <v>483</v>
      </c>
      <c r="H242" s="100" t="s">
        <v>105</v>
      </c>
      <c r="I242" s="95"/>
      <c r="J242" s="100"/>
      <c r="K242" s="117"/>
      <c r="L242" s="100"/>
      <c r="M242" s="116"/>
      <c r="N242" s="116"/>
      <c r="O242" s="100"/>
      <c r="P242" s="113"/>
      <c r="Q242" s="113"/>
      <c r="R242" s="116"/>
      <c r="S242" s="116"/>
      <c r="T242" s="116"/>
      <c r="U242" s="116"/>
      <c r="V242" s="116"/>
      <c r="W242" s="116"/>
      <c r="X242" s="116"/>
    </row>
    <row r="243" ht="19.05" customHeight="1" spans="1:24">
      <c r="A243" s="89" t="s">
        <v>195</v>
      </c>
      <c r="B243" s="90" t="s">
        <v>484</v>
      </c>
      <c r="C243" s="85"/>
      <c r="D243" s="87"/>
      <c r="E243" s="87"/>
      <c r="F243" s="87"/>
      <c r="G243" s="88"/>
      <c r="H243" s="88"/>
      <c r="I243" s="85"/>
      <c r="J243" s="94"/>
      <c r="K243" s="112"/>
      <c r="L243" s="94"/>
      <c r="M243" s="113"/>
      <c r="N243" s="113"/>
      <c r="O243" s="94"/>
      <c r="P243" s="113"/>
      <c r="Q243" s="113"/>
      <c r="R243" s="113"/>
      <c r="S243" s="113"/>
      <c r="T243" s="113"/>
      <c r="U243" s="113"/>
      <c r="V243" s="113"/>
      <c r="W243" s="113"/>
      <c r="X243" s="113"/>
    </row>
    <row r="244" ht="19.05" customHeight="1" spans="1:24">
      <c r="A244" s="85">
        <v>139</v>
      </c>
      <c r="B244" s="86" t="s">
        <v>485</v>
      </c>
      <c r="C244" s="85" t="s">
        <v>486</v>
      </c>
      <c r="D244" s="87">
        <f>E244+F244</f>
        <v>3</v>
      </c>
      <c r="E244" s="87"/>
      <c r="F244" s="127">
        <v>3</v>
      </c>
      <c r="G244" s="128" t="s">
        <v>487</v>
      </c>
      <c r="H244" s="88" t="s">
        <v>82</v>
      </c>
      <c r="I244" s="85">
        <v>20</v>
      </c>
      <c r="J244" s="94"/>
      <c r="K244" s="112" t="s">
        <v>83</v>
      </c>
      <c r="L244" s="94" t="s">
        <v>112</v>
      </c>
      <c r="M244" s="113"/>
      <c r="N244" s="113"/>
      <c r="O244" s="94"/>
      <c r="P244" s="113"/>
      <c r="Q244" s="113"/>
      <c r="R244" s="113"/>
      <c r="S244" s="113"/>
      <c r="T244" s="113"/>
      <c r="U244" s="113"/>
      <c r="V244" s="113"/>
      <c r="W244" s="113"/>
      <c r="X244" s="113"/>
    </row>
    <row r="245" ht="30" hidden="1" customHeight="1" spans="1:24">
      <c r="A245" s="85">
        <v>140</v>
      </c>
      <c r="B245" s="86" t="s">
        <v>488</v>
      </c>
      <c r="C245" s="85" t="s">
        <v>486</v>
      </c>
      <c r="D245" s="87">
        <f>E245+F245</f>
        <v>2.5</v>
      </c>
      <c r="E245" s="87"/>
      <c r="F245" s="87">
        <v>2.5</v>
      </c>
      <c r="G245" s="94" t="s">
        <v>159</v>
      </c>
      <c r="H245" s="94" t="s">
        <v>73</v>
      </c>
      <c r="I245" s="85"/>
      <c r="J245" s="94"/>
      <c r="K245" s="112" t="s">
        <v>83</v>
      </c>
      <c r="L245" s="94" t="s">
        <v>112</v>
      </c>
      <c r="M245" s="113">
        <v>2017</v>
      </c>
      <c r="N245" s="113"/>
      <c r="O245" s="94"/>
      <c r="P245" s="113"/>
      <c r="Q245" s="113"/>
      <c r="R245" s="113"/>
      <c r="S245" s="113"/>
      <c r="T245" s="113"/>
      <c r="U245" s="113"/>
      <c r="V245" s="113"/>
      <c r="W245" s="113"/>
      <c r="X245" s="113"/>
    </row>
    <row r="246" ht="36" hidden="1" spans="1:24">
      <c r="A246" s="85">
        <v>141</v>
      </c>
      <c r="B246" s="86" t="s">
        <v>489</v>
      </c>
      <c r="C246" s="85" t="s">
        <v>486</v>
      </c>
      <c r="D246" s="87">
        <v>0.96</v>
      </c>
      <c r="E246" s="87"/>
      <c r="F246" s="87">
        <v>0.96</v>
      </c>
      <c r="G246" s="94" t="s">
        <v>190</v>
      </c>
      <c r="H246" s="94" t="s">
        <v>297</v>
      </c>
      <c r="I246" s="85">
        <v>24</v>
      </c>
      <c r="J246" s="94">
        <v>255</v>
      </c>
      <c r="K246" s="112" t="s">
        <v>490</v>
      </c>
      <c r="L246" s="94" t="s">
        <v>66</v>
      </c>
      <c r="M246" s="113"/>
      <c r="N246" s="113"/>
      <c r="O246" s="94"/>
      <c r="P246" s="113"/>
      <c r="Q246" s="113"/>
      <c r="R246" s="113"/>
      <c r="S246" s="113"/>
      <c r="T246" s="113"/>
      <c r="U246" s="113"/>
      <c r="V246" s="113"/>
      <c r="W246" s="113"/>
      <c r="X246" s="113"/>
    </row>
    <row r="247" ht="36" hidden="1" spans="1:24">
      <c r="A247" s="85">
        <v>142</v>
      </c>
      <c r="B247" s="86" t="s">
        <v>491</v>
      </c>
      <c r="C247" s="85" t="s">
        <v>492</v>
      </c>
      <c r="D247" s="87">
        <v>1.53</v>
      </c>
      <c r="E247" s="87"/>
      <c r="F247" s="87">
        <v>1.53</v>
      </c>
      <c r="G247" s="94" t="s">
        <v>190</v>
      </c>
      <c r="H247" s="94" t="s">
        <v>297</v>
      </c>
      <c r="I247" s="85">
        <v>23</v>
      </c>
      <c r="J247" s="94" t="s">
        <v>493</v>
      </c>
      <c r="K247" s="112" t="s">
        <v>211</v>
      </c>
      <c r="L247" s="94" t="s">
        <v>66</v>
      </c>
      <c r="M247" s="113"/>
      <c r="N247" s="113"/>
      <c r="O247" s="94"/>
      <c r="P247" s="113"/>
      <c r="Q247" s="113"/>
      <c r="R247" s="113"/>
      <c r="S247" s="113"/>
      <c r="T247" s="113"/>
      <c r="U247" s="113"/>
      <c r="V247" s="113"/>
      <c r="W247" s="113"/>
      <c r="X247" s="113"/>
    </row>
    <row r="248" ht="30" hidden="1" customHeight="1" spans="1:24">
      <c r="A248" s="85">
        <v>143</v>
      </c>
      <c r="B248" s="86" t="s">
        <v>494</v>
      </c>
      <c r="C248" s="85" t="s">
        <v>486</v>
      </c>
      <c r="D248" s="87">
        <v>2.74</v>
      </c>
      <c r="E248" s="87"/>
      <c r="F248" s="87">
        <v>2.74</v>
      </c>
      <c r="G248" s="94" t="s">
        <v>159</v>
      </c>
      <c r="H248" s="94" t="s">
        <v>111</v>
      </c>
      <c r="I248" s="85" t="s">
        <v>495</v>
      </c>
      <c r="J248" s="94" t="s">
        <v>496</v>
      </c>
      <c r="K248" s="112" t="s">
        <v>497</v>
      </c>
      <c r="L248" s="94" t="s">
        <v>66</v>
      </c>
      <c r="M248" s="113"/>
      <c r="N248" s="113"/>
      <c r="O248" s="94"/>
      <c r="P248" s="113"/>
      <c r="Q248" s="113"/>
      <c r="R248" s="113"/>
      <c r="S248" s="113"/>
      <c r="T248" s="113"/>
      <c r="U248" s="113"/>
      <c r="V248" s="113"/>
      <c r="W248" s="113"/>
      <c r="X248" s="113"/>
    </row>
    <row r="249" ht="19.5" hidden="1" customHeight="1" spans="1:24">
      <c r="A249" s="85">
        <v>144</v>
      </c>
      <c r="B249" s="103" t="s">
        <v>498</v>
      </c>
      <c r="C249" s="85" t="s">
        <v>486</v>
      </c>
      <c r="D249" s="87">
        <v>5.68</v>
      </c>
      <c r="E249" s="87"/>
      <c r="F249" s="87">
        <v>5.68</v>
      </c>
      <c r="G249" s="88" t="s">
        <v>55</v>
      </c>
      <c r="H249" s="88" t="s">
        <v>297</v>
      </c>
      <c r="I249" s="85" t="s">
        <v>499</v>
      </c>
      <c r="J249" s="94"/>
      <c r="K249" s="112" t="s">
        <v>408</v>
      </c>
      <c r="L249" s="94"/>
      <c r="M249" s="94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</row>
    <row r="250" ht="19.05" customHeight="1" spans="1:24">
      <c r="A250" s="89" t="s">
        <v>195</v>
      </c>
      <c r="B250" s="90" t="s">
        <v>500</v>
      </c>
      <c r="C250" s="85"/>
      <c r="D250" s="87"/>
      <c r="E250" s="87"/>
      <c r="F250" s="87"/>
      <c r="G250" s="94"/>
      <c r="H250" s="94"/>
      <c r="I250" s="85"/>
      <c r="J250" s="94"/>
      <c r="K250" s="94"/>
      <c r="L250" s="94"/>
      <c r="M250" s="113"/>
      <c r="N250" s="113"/>
      <c r="O250" s="94"/>
      <c r="P250" s="113"/>
      <c r="Q250" s="113"/>
      <c r="R250" s="113"/>
      <c r="S250" s="113"/>
      <c r="T250" s="113"/>
      <c r="U250" s="113"/>
      <c r="V250" s="113"/>
      <c r="W250" s="113"/>
      <c r="X250" s="113"/>
    </row>
    <row r="251" ht="19.05" customHeight="1" spans="1:24">
      <c r="A251" s="85">
        <v>145</v>
      </c>
      <c r="B251" s="86" t="s">
        <v>501</v>
      </c>
      <c r="C251" s="85" t="s">
        <v>190</v>
      </c>
      <c r="D251" s="98">
        <f>+SUM(D252:D260)</f>
        <v>48</v>
      </c>
      <c r="E251" s="87"/>
      <c r="F251" s="98">
        <f>+SUM(F252:F260)</f>
        <v>48</v>
      </c>
      <c r="G251" s="100" t="s">
        <v>502</v>
      </c>
      <c r="H251" s="94" t="s">
        <v>355</v>
      </c>
      <c r="I251" s="85"/>
      <c r="J251" s="94"/>
      <c r="K251" s="112" t="s">
        <v>176</v>
      </c>
      <c r="L251" s="94" t="s">
        <v>58</v>
      </c>
      <c r="M251" s="113"/>
      <c r="N251" s="113"/>
      <c r="O251" s="94"/>
      <c r="P251" s="116"/>
      <c r="Q251" s="116"/>
      <c r="R251" s="113"/>
      <c r="S251" s="113"/>
      <c r="T251" s="113"/>
      <c r="U251" s="113"/>
      <c r="V251" s="113"/>
      <c r="W251" s="113"/>
      <c r="X251" s="113"/>
    </row>
    <row r="252" s="51" customFormat="1" ht="20.1" hidden="1" customHeight="1" spans="1:24">
      <c r="A252" s="95"/>
      <c r="B252" s="96" t="s">
        <v>501</v>
      </c>
      <c r="C252" s="95" t="s">
        <v>190</v>
      </c>
      <c r="D252" s="98">
        <v>4</v>
      </c>
      <c r="E252" s="98"/>
      <c r="F252" s="98">
        <v>4</v>
      </c>
      <c r="G252" s="100" t="s">
        <v>503</v>
      </c>
      <c r="H252" s="137" t="s">
        <v>105</v>
      </c>
      <c r="I252" s="95"/>
      <c r="J252" s="100"/>
      <c r="K252" s="100"/>
      <c r="L252" s="100"/>
      <c r="M252" s="116"/>
      <c r="N252" s="116"/>
      <c r="O252" s="100"/>
      <c r="P252" s="116"/>
      <c r="Q252" s="116"/>
      <c r="R252" s="116"/>
      <c r="S252" s="116"/>
      <c r="T252" s="116"/>
      <c r="U252" s="116"/>
      <c r="V252" s="116"/>
      <c r="W252" s="116"/>
      <c r="X252" s="116"/>
    </row>
    <row r="253" s="51" customFormat="1" ht="20.1" hidden="1" customHeight="1" spans="1:24">
      <c r="A253" s="95"/>
      <c r="B253" s="96" t="s">
        <v>501</v>
      </c>
      <c r="C253" s="95" t="s">
        <v>190</v>
      </c>
      <c r="D253" s="98">
        <v>8</v>
      </c>
      <c r="E253" s="98"/>
      <c r="F253" s="98">
        <v>8</v>
      </c>
      <c r="G253" s="100" t="s">
        <v>159</v>
      </c>
      <c r="H253" s="137" t="s">
        <v>76</v>
      </c>
      <c r="I253" s="95"/>
      <c r="J253" s="100"/>
      <c r="K253" s="100"/>
      <c r="L253" s="100"/>
      <c r="M253" s="116"/>
      <c r="N253" s="116"/>
      <c r="O253" s="100"/>
      <c r="P253" s="116"/>
      <c r="Q253" s="116"/>
      <c r="R253" s="116"/>
      <c r="S253" s="116"/>
      <c r="T253" s="116"/>
      <c r="U253" s="116"/>
      <c r="V253" s="116"/>
      <c r="W253" s="116"/>
      <c r="X253" s="116"/>
    </row>
    <row r="254" s="51" customFormat="1" ht="20.1" hidden="1" customHeight="1" spans="1:24">
      <c r="A254" s="95"/>
      <c r="B254" s="96" t="s">
        <v>501</v>
      </c>
      <c r="C254" s="95" t="s">
        <v>190</v>
      </c>
      <c r="D254" s="98">
        <v>6</v>
      </c>
      <c r="E254" s="98"/>
      <c r="F254" s="98">
        <v>6</v>
      </c>
      <c r="G254" s="100" t="s">
        <v>504</v>
      </c>
      <c r="H254" s="137" t="s">
        <v>168</v>
      </c>
      <c r="I254" s="95"/>
      <c r="J254" s="100"/>
      <c r="K254" s="100"/>
      <c r="L254" s="100"/>
      <c r="M254" s="116"/>
      <c r="N254" s="116"/>
      <c r="O254" s="100"/>
      <c r="P254" s="116"/>
      <c r="Q254" s="116"/>
      <c r="R254" s="116"/>
      <c r="S254" s="116"/>
      <c r="T254" s="116"/>
      <c r="U254" s="116"/>
      <c r="V254" s="116"/>
      <c r="W254" s="116"/>
      <c r="X254" s="116"/>
    </row>
    <row r="255" s="51" customFormat="1" ht="20.1" hidden="1" customHeight="1" spans="1:24">
      <c r="A255" s="95"/>
      <c r="B255" s="96" t="s">
        <v>501</v>
      </c>
      <c r="C255" s="95" t="s">
        <v>190</v>
      </c>
      <c r="D255" s="98">
        <v>4</v>
      </c>
      <c r="E255" s="98"/>
      <c r="F255" s="98">
        <v>4</v>
      </c>
      <c r="G255" s="100" t="s">
        <v>505</v>
      </c>
      <c r="H255" s="137" t="s">
        <v>70</v>
      </c>
      <c r="I255" s="95"/>
      <c r="J255" s="100"/>
      <c r="K255" s="100"/>
      <c r="L255" s="100"/>
      <c r="M255" s="116"/>
      <c r="N255" s="116"/>
      <c r="O255" s="100"/>
      <c r="P255" s="116"/>
      <c r="Q255" s="116"/>
      <c r="R255" s="116"/>
      <c r="S255" s="116"/>
      <c r="T255" s="116"/>
      <c r="U255" s="116"/>
      <c r="V255" s="116"/>
      <c r="W255" s="116"/>
      <c r="X255" s="116"/>
    </row>
    <row r="256" s="51" customFormat="1" ht="20.1" hidden="1" customHeight="1" spans="1:24">
      <c r="A256" s="95"/>
      <c r="B256" s="96" t="s">
        <v>501</v>
      </c>
      <c r="C256" s="95" t="s">
        <v>190</v>
      </c>
      <c r="D256" s="98">
        <v>8</v>
      </c>
      <c r="E256" s="98"/>
      <c r="F256" s="98">
        <v>8</v>
      </c>
      <c r="G256" s="100" t="s">
        <v>506</v>
      </c>
      <c r="H256" s="137" t="s">
        <v>73</v>
      </c>
      <c r="I256" s="95"/>
      <c r="J256" s="100"/>
      <c r="K256" s="100"/>
      <c r="L256" s="100"/>
      <c r="M256" s="116"/>
      <c r="N256" s="116"/>
      <c r="O256" s="100"/>
      <c r="P256" s="116"/>
      <c r="Q256" s="116"/>
      <c r="R256" s="116"/>
      <c r="S256" s="116"/>
      <c r="T256" s="116"/>
      <c r="U256" s="116"/>
      <c r="V256" s="116"/>
      <c r="W256" s="116"/>
      <c r="X256" s="116"/>
    </row>
    <row r="257" s="51" customFormat="1" ht="19.05" customHeight="1" spans="1:24">
      <c r="A257" s="95"/>
      <c r="B257" s="96" t="s">
        <v>501</v>
      </c>
      <c r="C257" s="95" t="s">
        <v>190</v>
      </c>
      <c r="D257" s="98">
        <v>8</v>
      </c>
      <c r="E257" s="98"/>
      <c r="F257" s="98">
        <v>8</v>
      </c>
      <c r="G257" s="100" t="s">
        <v>507</v>
      </c>
      <c r="H257" s="137" t="s">
        <v>82</v>
      </c>
      <c r="I257" s="95"/>
      <c r="J257" s="100"/>
      <c r="K257" s="100"/>
      <c r="L257" s="100"/>
      <c r="M257" s="116"/>
      <c r="N257" s="116"/>
      <c r="O257" s="100"/>
      <c r="P257" s="116"/>
      <c r="Q257" s="116"/>
      <c r="R257" s="116"/>
      <c r="S257" s="116"/>
      <c r="T257" s="116"/>
      <c r="U257" s="116"/>
      <c r="V257" s="116"/>
      <c r="W257" s="116"/>
      <c r="X257" s="116"/>
    </row>
    <row r="258" s="51" customFormat="1" ht="20.1" hidden="1" customHeight="1" spans="1:24">
      <c r="A258" s="95"/>
      <c r="B258" s="96" t="s">
        <v>501</v>
      </c>
      <c r="C258" s="95" t="s">
        <v>190</v>
      </c>
      <c r="D258" s="98">
        <v>4</v>
      </c>
      <c r="E258" s="98"/>
      <c r="F258" s="98">
        <v>4</v>
      </c>
      <c r="G258" s="100" t="s">
        <v>505</v>
      </c>
      <c r="H258" s="137" t="s">
        <v>297</v>
      </c>
      <c r="I258" s="95"/>
      <c r="J258" s="100"/>
      <c r="K258" s="100"/>
      <c r="L258" s="100"/>
      <c r="M258" s="116"/>
      <c r="N258" s="116"/>
      <c r="O258" s="100"/>
      <c r="P258" s="116"/>
      <c r="Q258" s="116"/>
      <c r="R258" s="116"/>
      <c r="S258" s="116"/>
      <c r="T258" s="116"/>
      <c r="U258" s="116"/>
      <c r="V258" s="116"/>
      <c r="W258" s="116"/>
      <c r="X258" s="116"/>
    </row>
    <row r="259" s="51" customFormat="1" ht="20.1" hidden="1" customHeight="1" spans="1:24">
      <c r="A259" s="95"/>
      <c r="B259" s="96" t="s">
        <v>501</v>
      </c>
      <c r="C259" s="95" t="s">
        <v>190</v>
      </c>
      <c r="D259" s="98">
        <v>2</v>
      </c>
      <c r="E259" s="98"/>
      <c r="F259" s="98">
        <v>2</v>
      </c>
      <c r="G259" s="100" t="s">
        <v>159</v>
      </c>
      <c r="H259" s="137" t="s">
        <v>111</v>
      </c>
      <c r="I259" s="95"/>
      <c r="J259" s="100"/>
      <c r="K259" s="100"/>
      <c r="L259" s="100"/>
      <c r="M259" s="116"/>
      <c r="N259" s="116"/>
      <c r="O259" s="100"/>
      <c r="P259" s="116"/>
      <c r="Q259" s="116"/>
      <c r="R259" s="116"/>
      <c r="S259" s="116"/>
      <c r="T259" s="116"/>
      <c r="U259" s="116"/>
      <c r="V259" s="116"/>
      <c r="W259" s="116"/>
      <c r="X259" s="116"/>
    </row>
    <row r="260" s="51" customFormat="1" ht="20.1" hidden="1" customHeight="1" spans="1:24">
      <c r="A260" s="95"/>
      <c r="B260" s="96" t="s">
        <v>501</v>
      </c>
      <c r="C260" s="95" t="s">
        <v>190</v>
      </c>
      <c r="D260" s="98">
        <v>4</v>
      </c>
      <c r="E260" s="98"/>
      <c r="F260" s="98">
        <v>4</v>
      </c>
      <c r="G260" s="100" t="s">
        <v>505</v>
      </c>
      <c r="H260" s="137" t="s">
        <v>117</v>
      </c>
      <c r="I260" s="95"/>
      <c r="J260" s="100"/>
      <c r="K260" s="100"/>
      <c r="L260" s="100"/>
      <c r="M260" s="116"/>
      <c r="N260" s="116"/>
      <c r="O260" s="100"/>
      <c r="P260" s="113"/>
      <c r="Q260" s="113"/>
      <c r="R260" s="116"/>
      <c r="S260" s="116"/>
      <c r="T260" s="116"/>
      <c r="U260" s="116"/>
      <c r="V260" s="116"/>
      <c r="W260" s="116"/>
      <c r="X260" s="116"/>
    </row>
    <row r="261" ht="19.05" customHeight="1" spans="1:24">
      <c r="A261" s="85">
        <v>146</v>
      </c>
      <c r="B261" s="86" t="s">
        <v>508</v>
      </c>
      <c r="C261" s="85" t="s">
        <v>55</v>
      </c>
      <c r="D261" s="87">
        <f>+SUM(D262:D271)</f>
        <v>86</v>
      </c>
      <c r="E261" s="87"/>
      <c r="F261" s="87">
        <f>+SUM(F262:F271)</f>
        <v>86</v>
      </c>
      <c r="G261" s="100" t="s">
        <v>509</v>
      </c>
      <c r="H261" s="94" t="s">
        <v>355</v>
      </c>
      <c r="I261" s="85"/>
      <c r="J261" s="94"/>
      <c r="K261" s="112" t="s">
        <v>176</v>
      </c>
      <c r="L261" s="94" t="s">
        <v>58</v>
      </c>
      <c r="M261" s="113"/>
      <c r="N261" s="113"/>
      <c r="O261" s="94"/>
      <c r="P261" s="116"/>
      <c r="Q261" s="116"/>
      <c r="R261" s="113"/>
      <c r="S261" s="113"/>
      <c r="T261" s="113"/>
      <c r="U261" s="113"/>
      <c r="V261" s="113"/>
      <c r="W261" s="113"/>
      <c r="X261" s="113"/>
    </row>
    <row r="262" s="51" customFormat="1" ht="20.1" hidden="1" customHeight="1" spans="1:24">
      <c r="A262" s="95"/>
      <c r="B262" s="96" t="s">
        <v>508</v>
      </c>
      <c r="C262" s="95" t="s">
        <v>55</v>
      </c>
      <c r="D262" s="98">
        <v>7</v>
      </c>
      <c r="E262" s="98"/>
      <c r="F262" s="98">
        <v>7</v>
      </c>
      <c r="G262" s="100" t="s">
        <v>159</v>
      </c>
      <c r="H262" s="137" t="s">
        <v>105</v>
      </c>
      <c r="I262" s="95"/>
      <c r="J262" s="100"/>
      <c r="K262" s="100"/>
      <c r="L262" s="100"/>
      <c r="M262" s="116"/>
      <c r="N262" s="116"/>
      <c r="O262" s="100"/>
      <c r="P262" s="116"/>
      <c r="Q262" s="116"/>
      <c r="R262" s="116"/>
      <c r="S262" s="116"/>
      <c r="T262" s="116"/>
      <c r="U262" s="116"/>
      <c r="V262" s="116"/>
      <c r="W262" s="116"/>
      <c r="X262" s="116"/>
    </row>
    <row r="263" s="51" customFormat="1" ht="20.1" hidden="1" customHeight="1" spans="1:24">
      <c r="A263" s="95"/>
      <c r="B263" s="96" t="s">
        <v>508</v>
      </c>
      <c r="C263" s="95" t="s">
        <v>55</v>
      </c>
      <c r="D263" s="98">
        <v>19</v>
      </c>
      <c r="E263" s="98"/>
      <c r="F263" s="98">
        <v>19</v>
      </c>
      <c r="G263" s="100" t="s">
        <v>510</v>
      </c>
      <c r="H263" s="137" t="s">
        <v>76</v>
      </c>
      <c r="I263" s="95"/>
      <c r="J263" s="100"/>
      <c r="K263" s="100"/>
      <c r="L263" s="100"/>
      <c r="M263" s="116"/>
      <c r="N263" s="116"/>
      <c r="O263" s="100"/>
      <c r="P263" s="116"/>
      <c r="Q263" s="116"/>
      <c r="R263" s="116"/>
      <c r="S263" s="116"/>
      <c r="T263" s="116"/>
      <c r="U263" s="116"/>
      <c r="V263" s="116"/>
      <c r="W263" s="116"/>
      <c r="X263" s="116"/>
    </row>
    <row r="264" s="51" customFormat="1" ht="20.1" hidden="1" customHeight="1" spans="1:24">
      <c r="A264" s="95"/>
      <c r="B264" s="96" t="s">
        <v>508</v>
      </c>
      <c r="C264" s="95" t="s">
        <v>55</v>
      </c>
      <c r="D264" s="98">
        <v>12</v>
      </c>
      <c r="E264" s="98"/>
      <c r="F264" s="98">
        <v>12</v>
      </c>
      <c r="G264" s="100" t="s">
        <v>511</v>
      </c>
      <c r="H264" s="137" t="s">
        <v>168</v>
      </c>
      <c r="I264" s="95"/>
      <c r="J264" s="100"/>
      <c r="K264" s="100"/>
      <c r="L264" s="100"/>
      <c r="M264" s="116"/>
      <c r="N264" s="116"/>
      <c r="O264" s="100"/>
      <c r="P264" s="116"/>
      <c r="Q264" s="116"/>
      <c r="R264" s="116"/>
      <c r="S264" s="116"/>
      <c r="T264" s="116"/>
      <c r="U264" s="116"/>
      <c r="V264" s="116"/>
      <c r="W264" s="116"/>
      <c r="X264" s="116"/>
    </row>
    <row r="265" s="51" customFormat="1" ht="20.1" hidden="1" customHeight="1" spans="1:24">
      <c r="A265" s="95"/>
      <c r="B265" s="96" t="s">
        <v>508</v>
      </c>
      <c r="C265" s="95" t="s">
        <v>55</v>
      </c>
      <c r="D265" s="98">
        <v>5</v>
      </c>
      <c r="E265" s="98"/>
      <c r="F265" s="98">
        <v>5</v>
      </c>
      <c r="G265" s="100" t="s">
        <v>512</v>
      </c>
      <c r="H265" s="137" t="s">
        <v>70</v>
      </c>
      <c r="I265" s="95"/>
      <c r="J265" s="100"/>
      <c r="K265" s="100"/>
      <c r="L265" s="100"/>
      <c r="M265" s="116"/>
      <c r="N265" s="116"/>
      <c r="O265" s="100"/>
      <c r="P265" s="116"/>
      <c r="Q265" s="116"/>
      <c r="R265" s="116"/>
      <c r="S265" s="116"/>
      <c r="T265" s="116"/>
      <c r="U265" s="116"/>
      <c r="V265" s="116"/>
      <c r="W265" s="116"/>
      <c r="X265" s="116"/>
    </row>
    <row r="266" s="51" customFormat="1" ht="20.1" hidden="1" customHeight="1" spans="1:24">
      <c r="A266" s="95"/>
      <c r="B266" s="96" t="s">
        <v>508</v>
      </c>
      <c r="C266" s="95" t="s">
        <v>55</v>
      </c>
      <c r="D266" s="98">
        <v>13</v>
      </c>
      <c r="E266" s="98"/>
      <c r="F266" s="98">
        <v>13</v>
      </c>
      <c r="G266" s="100" t="s">
        <v>513</v>
      </c>
      <c r="H266" s="137" t="s">
        <v>73</v>
      </c>
      <c r="I266" s="95"/>
      <c r="J266" s="100"/>
      <c r="K266" s="100"/>
      <c r="L266" s="100"/>
      <c r="M266" s="116"/>
      <c r="N266" s="116"/>
      <c r="O266" s="100"/>
      <c r="P266" s="116"/>
      <c r="Q266" s="116"/>
      <c r="R266" s="116"/>
      <c r="S266" s="116"/>
      <c r="T266" s="116"/>
      <c r="U266" s="116"/>
      <c r="V266" s="116"/>
      <c r="W266" s="116"/>
      <c r="X266" s="116"/>
    </row>
    <row r="267" s="51" customFormat="1" ht="20.1" hidden="1" customHeight="1" spans="1:24">
      <c r="A267" s="95"/>
      <c r="B267" s="96" t="s">
        <v>508</v>
      </c>
      <c r="C267" s="95" t="s">
        <v>55</v>
      </c>
      <c r="D267" s="98">
        <v>4</v>
      </c>
      <c r="E267" s="98"/>
      <c r="F267" s="98">
        <v>4</v>
      </c>
      <c r="G267" s="100" t="s">
        <v>514</v>
      </c>
      <c r="H267" s="137" t="s">
        <v>56</v>
      </c>
      <c r="I267" s="95"/>
      <c r="J267" s="100"/>
      <c r="K267" s="100"/>
      <c r="L267" s="100"/>
      <c r="M267" s="116"/>
      <c r="N267" s="116"/>
      <c r="O267" s="100"/>
      <c r="P267" s="116"/>
      <c r="Q267" s="116"/>
      <c r="R267" s="116"/>
      <c r="S267" s="116"/>
      <c r="T267" s="116"/>
      <c r="U267" s="116"/>
      <c r="V267" s="116"/>
      <c r="W267" s="116"/>
      <c r="X267" s="116"/>
    </row>
    <row r="268" s="51" customFormat="1" ht="19.05" customHeight="1" spans="1:24">
      <c r="A268" s="95"/>
      <c r="B268" s="96" t="s">
        <v>508</v>
      </c>
      <c r="C268" s="95" t="s">
        <v>55</v>
      </c>
      <c r="D268" s="98">
        <v>16</v>
      </c>
      <c r="E268" s="98"/>
      <c r="F268" s="98">
        <v>16</v>
      </c>
      <c r="G268" s="100" t="s">
        <v>515</v>
      </c>
      <c r="H268" s="137" t="s">
        <v>82</v>
      </c>
      <c r="I268" s="95"/>
      <c r="J268" s="100"/>
      <c r="K268" s="100"/>
      <c r="L268" s="100"/>
      <c r="M268" s="116"/>
      <c r="N268" s="116"/>
      <c r="O268" s="100"/>
      <c r="P268" s="116"/>
      <c r="Q268" s="116"/>
      <c r="R268" s="116"/>
      <c r="S268" s="116"/>
      <c r="T268" s="116"/>
      <c r="U268" s="116"/>
      <c r="V268" s="116"/>
      <c r="W268" s="116"/>
      <c r="X268" s="116"/>
    </row>
    <row r="269" s="51" customFormat="1" ht="20.1" hidden="1" customHeight="1" spans="1:24">
      <c r="A269" s="95"/>
      <c r="B269" s="96" t="s">
        <v>508</v>
      </c>
      <c r="C269" s="95" t="s">
        <v>55</v>
      </c>
      <c r="D269" s="98">
        <v>4</v>
      </c>
      <c r="E269" s="98"/>
      <c r="F269" s="98">
        <v>4</v>
      </c>
      <c r="G269" s="100" t="s">
        <v>516</v>
      </c>
      <c r="H269" s="137" t="s">
        <v>297</v>
      </c>
      <c r="I269" s="95"/>
      <c r="J269" s="100"/>
      <c r="K269" s="100"/>
      <c r="L269" s="100"/>
      <c r="M269" s="116"/>
      <c r="N269" s="116"/>
      <c r="O269" s="100"/>
      <c r="P269" s="116"/>
      <c r="Q269" s="116"/>
      <c r="R269" s="116"/>
      <c r="S269" s="116"/>
      <c r="T269" s="116"/>
      <c r="U269" s="116"/>
      <c r="V269" s="116"/>
      <c r="W269" s="116"/>
      <c r="X269" s="116"/>
    </row>
    <row r="270" s="51" customFormat="1" ht="20.1" hidden="1" customHeight="1" spans="1:24">
      <c r="A270" s="95"/>
      <c r="B270" s="96" t="s">
        <v>508</v>
      </c>
      <c r="C270" s="95" t="s">
        <v>55</v>
      </c>
      <c r="D270" s="98">
        <v>4</v>
      </c>
      <c r="E270" s="98"/>
      <c r="F270" s="98">
        <v>4</v>
      </c>
      <c r="G270" s="100" t="s">
        <v>503</v>
      </c>
      <c r="H270" s="137" t="s">
        <v>111</v>
      </c>
      <c r="I270" s="95"/>
      <c r="J270" s="100"/>
      <c r="K270" s="100"/>
      <c r="L270" s="100"/>
      <c r="M270" s="116"/>
      <c r="N270" s="116"/>
      <c r="O270" s="100"/>
      <c r="P270" s="116"/>
      <c r="Q270" s="116"/>
      <c r="R270" s="116"/>
      <c r="S270" s="116"/>
      <c r="T270" s="116"/>
      <c r="U270" s="116"/>
      <c r="V270" s="116"/>
      <c r="W270" s="116"/>
      <c r="X270" s="116"/>
    </row>
    <row r="271" s="51" customFormat="1" ht="20.1" hidden="1" customHeight="1" spans="1:24">
      <c r="A271" s="95"/>
      <c r="B271" s="96" t="s">
        <v>508</v>
      </c>
      <c r="C271" s="95" t="s">
        <v>55</v>
      </c>
      <c r="D271" s="98">
        <v>2</v>
      </c>
      <c r="E271" s="98"/>
      <c r="F271" s="98">
        <v>2</v>
      </c>
      <c r="G271" s="100" t="s">
        <v>159</v>
      </c>
      <c r="H271" s="137" t="s">
        <v>117</v>
      </c>
      <c r="I271" s="95"/>
      <c r="J271" s="100"/>
      <c r="K271" s="100"/>
      <c r="L271" s="100"/>
      <c r="M271" s="116"/>
      <c r="N271" s="116"/>
      <c r="O271" s="100"/>
      <c r="P271" s="113"/>
      <c r="Q271" s="113"/>
      <c r="R271" s="116"/>
      <c r="S271" s="116"/>
      <c r="T271" s="116"/>
      <c r="U271" s="116"/>
      <c r="V271" s="116"/>
      <c r="W271" s="116"/>
      <c r="X271" s="116"/>
    </row>
    <row r="272" ht="19.05" customHeight="1" spans="1:24">
      <c r="A272" s="89" t="s">
        <v>195</v>
      </c>
      <c r="B272" s="90" t="s">
        <v>517</v>
      </c>
      <c r="C272" s="85"/>
      <c r="D272" s="87"/>
      <c r="E272" s="87"/>
      <c r="F272" s="87"/>
      <c r="G272" s="94"/>
      <c r="H272" s="94"/>
      <c r="I272" s="85"/>
      <c r="J272" s="94"/>
      <c r="K272" s="94"/>
      <c r="L272" s="94"/>
      <c r="M272" s="113"/>
      <c r="N272" s="113"/>
      <c r="O272" s="94"/>
      <c r="P272" s="113"/>
      <c r="Q272" s="113"/>
      <c r="R272" s="113"/>
      <c r="S272" s="113"/>
      <c r="T272" s="113"/>
      <c r="U272" s="113"/>
      <c r="V272" s="113"/>
      <c r="W272" s="113"/>
      <c r="X272" s="113"/>
    </row>
    <row r="273" ht="19.05" customHeight="1" spans="1:24">
      <c r="A273" s="85">
        <v>147</v>
      </c>
      <c r="B273" s="86" t="s">
        <v>517</v>
      </c>
      <c r="C273" s="85" t="s">
        <v>338</v>
      </c>
      <c r="D273" s="87">
        <f>+SUM(D274:D276)</f>
        <v>27</v>
      </c>
      <c r="E273" s="87"/>
      <c r="F273" s="87">
        <f>+SUM(F274:F276)</f>
        <v>27</v>
      </c>
      <c r="G273" s="100" t="s">
        <v>518</v>
      </c>
      <c r="H273" s="94" t="s">
        <v>519</v>
      </c>
      <c r="I273" s="85"/>
      <c r="J273" s="94"/>
      <c r="K273" s="112" t="s">
        <v>176</v>
      </c>
      <c r="L273" s="94" t="s">
        <v>58</v>
      </c>
      <c r="M273" s="113"/>
      <c r="N273" s="113"/>
      <c r="O273" s="94"/>
      <c r="P273" s="116"/>
      <c r="Q273" s="116"/>
      <c r="R273" s="113"/>
      <c r="S273" s="113"/>
      <c r="T273" s="113"/>
      <c r="U273" s="113"/>
      <c r="V273" s="113"/>
      <c r="W273" s="113"/>
      <c r="X273" s="113"/>
    </row>
    <row r="274" s="51" customFormat="1" ht="20.1" hidden="1" customHeight="1" spans="1:24">
      <c r="A274" s="95"/>
      <c r="B274" s="96" t="s">
        <v>520</v>
      </c>
      <c r="C274" s="95" t="s">
        <v>338</v>
      </c>
      <c r="D274" s="98">
        <v>20</v>
      </c>
      <c r="E274" s="98"/>
      <c r="F274" s="98">
        <v>20</v>
      </c>
      <c r="G274" s="100" t="s">
        <v>521</v>
      </c>
      <c r="H274" s="137" t="s">
        <v>297</v>
      </c>
      <c r="I274" s="95"/>
      <c r="J274" s="100"/>
      <c r="K274" s="100"/>
      <c r="L274" s="100"/>
      <c r="M274" s="116"/>
      <c r="N274" s="116"/>
      <c r="O274" s="100"/>
      <c r="P274" s="116"/>
      <c r="Q274" s="116"/>
      <c r="R274" s="116"/>
      <c r="S274" s="116"/>
      <c r="T274" s="116"/>
      <c r="U274" s="116"/>
      <c r="V274" s="116"/>
      <c r="W274" s="116"/>
      <c r="X274" s="116"/>
    </row>
    <row r="275" s="51" customFormat="1" ht="20.1" hidden="1" customHeight="1" spans="1:24">
      <c r="A275" s="95"/>
      <c r="B275" s="96" t="s">
        <v>517</v>
      </c>
      <c r="C275" s="95" t="s">
        <v>338</v>
      </c>
      <c r="D275" s="98">
        <v>5</v>
      </c>
      <c r="E275" s="98"/>
      <c r="F275" s="98">
        <v>5</v>
      </c>
      <c r="G275" s="100" t="s">
        <v>159</v>
      </c>
      <c r="H275" s="137" t="s">
        <v>117</v>
      </c>
      <c r="I275" s="95"/>
      <c r="J275" s="100"/>
      <c r="K275" s="100"/>
      <c r="L275" s="100"/>
      <c r="M275" s="116"/>
      <c r="N275" s="116"/>
      <c r="O275" s="100"/>
      <c r="P275" s="116"/>
      <c r="Q275" s="116"/>
      <c r="R275" s="116"/>
      <c r="S275" s="116"/>
      <c r="T275" s="116"/>
      <c r="U275" s="116"/>
      <c r="V275" s="116"/>
      <c r="W275" s="116"/>
      <c r="X275" s="116"/>
    </row>
    <row r="276" s="51" customFormat="1" ht="19.05" customHeight="1" spans="1:24">
      <c r="A276" s="95"/>
      <c r="B276" s="96" t="s">
        <v>517</v>
      </c>
      <c r="C276" s="95" t="s">
        <v>338</v>
      </c>
      <c r="D276" s="98">
        <v>2</v>
      </c>
      <c r="E276" s="98"/>
      <c r="F276" s="98">
        <v>2</v>
      </c>
      <c r="G276" s="100" t="s">
        <v>522</v>
      </c>
      <c r="H276" s="137" t="s">
        <v>82</v>
      </c>
      <c r="I276" s="95"/>
      <c r="J276" s="100"/>
      <c r="K276" s="100"/>
      <c r="L276" s="100"/>
      <c r="M276" s="116"/>
      <c r="N276" s="116"/>
      <c r="O276" s="100"/>
      <c r="P276" s="116"/>
      <c r="Q276" s="116"/>
      <c r="R276" s="116"/>
      <c r="S276" s="116"/>
      <c r="T276" s="116"/>
      <c r="U276" s="116"/>
      <c r="V276" s="116"/>
      <c r="W276" s="116"/>
      <c r="X276" s="116"/>
    </row>
    <row r="277" s="51" customFormat="1" ht="19.05" customHeight="1" spans="1:24">
      <c r="A277" s="89" t="s">
        <v>195</v>
      </c>
      <c r="B277" s="90" t="s">
        <v>484</v>
      </c>
      <c r="C277" s="95"/>
      <c r="D277" s="98"/>
      <c r="E277" s="98"/>
      <c r="F277" s="98"/>
      <c r="G277" s="100"/>
      <c r="H277" s="137"/>
      <c r="I277" s="95"/>
      <c r="J277" s="100"/>
      <c r="K277" s="100"/>
      <c r="L277" s="100"/>
      <c r="M277" s="116"/>
      <c r="N277" s="116"/>
      <c r="O277" s="100"/>
      <c r="P277" s="113"/>
      <c r="Q277" s="113"/>
      <c r="R277" s="116"/>
      <c r="S277" s="116"/>
      <c r="T277" s="116"/>
      <c r="U277" s="116"/>
      <c r="V277" s="116"/>
      <c r="W277" s="116"/>
      <c r="X277" s="116"/>
    </row>
    <row r="278" ht="25.05" customHeight="1" spans="1:24">
      <c r="A278" s="85">
        <v>148</v>
      </c>
      <c r="B278" s="86" t="s">
        <v>484</v>
      </c>
      <c r="C278" s="85" t="s">
        <v>486</v>
      </c>
      <c r="D278" s="87">
        <f>+SUM(D279:D286)</f>
        <v>40</v>
      </c>
      <c r="E278" s="87"/>
      <c r="F278" s="87">
        <f>+SUM(F279:F286)</f>
        <v>40</v>
      </c>
      <c r="G278" s="100" t="s">
        <v>523</v>
      </c>
      <c r="H278" s="94" t="s">
        <v>355</v>
      </c>
      <c r="I278" s="85"/>
      <c r="J278" s="94"/>
      <c r="K278" s="112" t="s">
        <v>176</v>
      </c>
      <c r="L278" s="94" t="s">
        <v>58</v>
      </c>
      <c r="M278" s="113"/>
      <c r="N278" s="113"/>
      <c r="O278" s="94"/>
      <c r="P278" s="116"/>
      <c r="Q278" s="116"/>
      <c r="R278" s="113"/>
      <c r="S278" s="113"/>
      <c r="T278" s="113"/>
      <c r="U278" s="113"/>
      <c r="V278" s="113"/>
      <c r="W278" s="113"/>
      <c r="X278" s="113"/>
    </row>
    <row r="279" s="51" customFormat="1" ht="20.1" hidden="1" customHeight="1" spans="1:24">
      <c r="A279" s="95"/>
      <c r="B279" s="96" t="s">
        <v>484</v>
      </c>
      <c r="C279" s="95" t="s">
        <v>486</v>
      </c>
      <c r="D279" s="98">
        <v>5</v>
      </c>
      <c r="E279" s="98"/>
      <c r="F279" s="98">
        <v>5</v>
      </c>
      <c r="G279" s="100" t="s">
        <v>159</v>
      </c>
      <c r="H279" s="137" t="s">
        <v>117</v>
      </c>
      <c r="I279" s="95"/>
      <c r="J279" s="100"/>
      <c r="K279" s="100"/>
      <c r="L279" s="100"/>
      <c r="M279" s="116"/>
      <c r="N279" s="116"/>
      <c r="O279" s="100"/>
      <c r="P279" s="116"/>
      <c r="Q279" s="116"/>
      <c r="R279" s="116"/>
      <c r="S279" s="116"/>
      <c r="T279" s="116"/>
      <c r="U279" s="116"/>
      <c r="V279" s="116"/>
      <c r="W279" s="116"/>
      <c r="X279" s="116"/>
    </row>
    <row r="280" s="51" customFormat="1" ht="20.1" hidden="1" customHeight="1" spans="1:24">
      <c r="A280" s="95"/>
      <c r="B280" s="96" t="s">
        <v>484</v>
      </c>
      <c r="C280" s="95" t="s">
        <v>486</v>
      </c>
      <c r="D280" s="98">
        <v>4</v>
      </c>
      <c r="E280" s="98"/>
      <c r="F280" s="98">
        <v>4</v>
      </c>
      <c r="G280" s="100" t="s">
        <v>524</v>
      </c>
      <c r="H280" s="137" t="s">
        <v>73</v>
      </c>
      <c r="I280" s="95"/>
      <c r="J280" s="100"/>
      <c r="K280" s="100"/>
      <c r="L280" s="100"/>
      <c r="M280" s="116"/>
      <c r="N280" s="116"/>
      <c r="O280" s="100"/>
      <c r="P280" s="116"/>
      <c r="Q280" s="116"/>
      <c r="R280" s="116"/>
      <c r="S280" s="116"/>
      <c r="T280" s="116"/>
      <c r="U280" s="116"/>
      <c r="V280" s="116"/>
      <c r="W280" s="116"/>
      <c r="X280" s="116"/>
    </row>
    <row r="281" s="51" customFormat="1" ht="20.1" hidden="1" customHeight="1" spans="1:24">
      <c r="A281" s="95"/>
      <c r="B281" s="96" t="s">
        <v>484</v>
      </c>
      <c r="C281" s="95" t="s">
        <v>486</v>
      </c>
      <c r="D281" s="98">
        <v>3</v>
      </c>
      <c r="E281" s="98"/>
      <c r="F281" s="98">
        <v>3</v>
      </c>
      <c r="G281" s="100" t="s">
        <v>525</v>
      </c>
      <c r="H281" s="137" t="s">
        <v>70</v>
      </c>
      <c r="I281" s="95"/>
      <c r="J281" s="100"/>
      <c r="K281" s="100"/>
      <c r="L281" s="100"/>
      <c r="M281" s="116"/>
      <c r="N281" s="116"/>
      <c r="O281" s="100"/>
      <c r="P281" s="116"/>
      <c r="Q281" s="116"/>
      <c r="R281" s="116"/>
      <c r="S281" s="116"/>
      <c r="T281" s="116"/>
      <c r="U281" s="116"/>
      <c r="V281" s="116"/>
      <c r="W281" s="116"/>
      <c r="X281" s="116"/>
    </row>
    <row r="282" s="51" customFormat="1" ht="20.1" hidden="1" customHeight="1" spans="1:24">
      <c r="A282" s="95"/>
      <c r="B282" s="96" t="s">
        <v>484</v>
      </c>
      <c r="C282" s="95" t="s">
        <v>486</v>
      </c>
      <c r="D282" s="98">
        <v>3</v>
      </c>
      <c r="E282" s="98"/>
      <c r="F282" s="98">
        <v>3</v>
      </c>
      <c r="G282" s="100" t="s">
        <v>525</v>
      </c>
      <c r="H282" s="137" t="s">
        <v>168</v>
      </c>
      <c r="I282" s="95"/>
      <c r="J282" s="100"/>
      <c r="K282" s="100"/>
      <c r="L282" s="100"/>
      <c r="M282" s="116"/>
      <c r="N282" s="116"/>
      <c r="O282" s="100"/>
      <c r="P282" s="116"/>
      <c r="Q282" s="116"/>
      <c r="R282" s="116"/>
      <c r="S282" s="116"/>
      <c r="T282" s="116"/>
      <c r="U282" s="116"/>
      <c r="V282" s="116"/>
      <c r="W282" s="116"/>
      <c r="X282" s="116"/>
    </row>
    <row r="283" s="51" customFormat="1" ht="20.1" hidden="1" customHeight="1" spans="1:24">
      <c r="A283" s="95"/>
      <c r="B283" s="96" t="s">
        <v>484</v>
      </c>
      <c r="C283" s="95" t="s">
        <v>486</v>
      </c>
      <c r="D283" s="98">
        <v>5</v>
      </c>
      <c r="E283" s="98"/>
      <c r="F283" s="98">
        <v>5</v>
      </c>
      <c r="G283" s="100" t="s">
        <v>159</v>
      </c>
      <c r="H283" s="137" t="s">
        <v>111</v>
      </c>
      <c r="I283" s="95"/>
      <c r="J283" s="100"/>
      <c r="K283" s="100"/>
      <c r="L283" s="100"/>
      <c r="M283" s="116"/>
      <c r="N283" s="116"/>
      <c r="O283" s="100"/>
      <c r="P283" s="116"/>
      <c r="Q283" s="116"/>
      <c r="R283" s="116"/>
      <c r="S283" s="116"/>
      <c r="T283" s="116"/>
      <c r="U283" s="116"/>
      <c r="V283" s="116"/>
      <c r="W283" s="116"/>
      <c r="X283" s="116"/>
    </row>
    <row r="284" s="51" customFormat="1" ht="28.95" hidden="1" customHeight="1" spans="1:24">
      <c r="A284" s="95"/>
      <c r="B284" s="96" t="s">
        <v>484</v>
      </c>
      <c r="C284" s="95" t="s">
        <v>486</v>
      </c>
      <c r="D284" s="98">
        <v>4</v>
      </c>
      <c r="E284" s="98"/>
      <c r="F284" s="98">
        <v>4</v>
      </c>
      <c r="G284" s="100" t="s">
        <v>526</v>
      </c>
      <c r="H284" s="137" t="s">
        <v>105</v>
      </c>
      <c r="I284" s="95"/>
      <c r="J284" s="100"/>
      <c r="K284" s="100"/>
      <c r="L284" s="100"/>
      <c r="M284" s="116"/>
      <c r="N284" s="116"/>
      <c r="O284" s="100"/>
      <c r="P284" s="116"/>
      <c r="Q284" s="116"/>
      <c r="R284" s="116"/>
      <c r="S284" s="116"/>
      <c r="T284" s="116"/>
      <c r="U284" s="116"/>
      <c r="V284" s="116"/>
      <c r="W284" s="116"/>
      <c r="X284" s="116"/>
    </row>
    <row r="285" s="51" customFormat="1" ht="19.05" customHeight="1" spans="1:24">
      <c r="A285" s="95"/>
      <c r="B285" s="96" t="s">
        <v>484</v>
      </c>
      <c r="C285" s="95" t="s">
        <v>486</v>
      </c>
      <c r="D285" s="98">
        <v>10</v>
      </c>
      <c r="E285" s="98"/>
      <c r="F285" s="98">
        <v>10</v>
      </c>
      <c r="G285" s="100" t="s">
        <v>527</v>
      </c>
      <c r="H285" s="137" t="s">
        <v>82</v>
      </c>
      <c r="I285" s="95"/>
      <c r="J285" s="100"/>
      <c r="K285" s="100"/>
      <c r="L285" s="100"/>
      <c r="M285" s="116"/>
      <c r="N285" s="116"/>
      <c r="O285" s="100"/>
      <c r="P285" s="116"/>
      <c r="Q285" s="116"/>
      <c r="R285" s="116"/>
      <c r="S285" s="116"/>
      <c r="T285" s="116"/>
      <c r="U285" s="116"/>
      <c r="V285" s="116"/>
      <c r="W285" s="116"/>
      <c r="X285" s="116"/>
    </row>
    <row r="286" s="51" customFormat="1" ht="20.1" hidden="1" customHeight="1" spans="1:24">
      <c r="A286" s="95"/>
      <c r="B286" s="96" t="s">
        <v>484</v>
      </c>
      <c r="C286" s="95" t="s">
        <v>486</v>
      </c>
      <c r="D286" s="98">
        <v>6</v>
      </c>
      <c r="E286" s="98"/>
      <c r="F286" s="98">
        <v>6</v>
      </c>
      <c r="G286" s="100" t="s">
        <v>528</v>
      </c>
      <c r="H286" s="137" t="s">
        <v>297</v>
      </c>
      <c r="I286" s="95"/>
      <c r="J286" s="100"/>
      <c r="K286" s="100"/>
      <c r="L286" s="100"/>
      <c r="M286" s="116"/>
      <c r="N286" s="116"/>
      <c r="O286" s="100"/>
      <c r="P286" s="113"/>
      <c r="Q286" s="113"/>
      <c r="R286" s="116"/>
      <c r="S286" s="116"/>
      <c r="T286" s="116"/>
      <c r="U286" s="116"/>
      <c r="V286" s="116"/>
      <c r="W286" s="116"/>
      <c r="X286" s="116"/>
    </row>
    <row r="287" ht="18.9" hidden="1" customHeight="1" spans="1:24">
      <c r="A287" s="89" t="s">
        <v>529</v>
      </c>
      <c r="B287" s="90" t="s">
        <v>530</v>
      </c>
      <c r="C287" s="85"/>
      <c r="D287" s="101"/>
      <c r="E287" s="101"/>
      <c r="F287" s="101"/>
      <c r="G287" s="91"/>
      <c r="H287" s="92"/>
      <c r="I287" s="92"/>
      <c r="J287" s="91"/>
      <c r="K287" s="92"/>
      <c r="L287" s="91"/>
      <c r="M287" s="113"/>
      <c r="N287" s="113"/>
      <c r="O287" s="94"/>
      <c r="P287" s="113"/>
      <c r="Q287" s="113"/>
      <c r="R287" s="113"/>
      <c r="S287" s="113"/>
      <c r="T287" s="113"/>
      <c r="U287" s="113"/>
      <c r="V287" s="113"/>
      <c r="W287" s="113"/>
      <c r="X287" s="113"/>
    </row>
    <row r="288" ht="30" hidden="1" customHeight="1" spans="1:24">
      <c r="A288" s="85">
        <v>149</v>
      </c>
      <c r="B288" s="103" t="s">
        <v>531</v>
      </c>
      <c r="C288" s="85" t="s">
        <v>131</v>
      </c>
      <c r="D288" s="87">
        <f t="shared" ref="D288:D295" si="7">E288+F288</f>
        <v>2.1</v>
      </c>
      <c r="E288" s="87"/>
      <c r="F288" s="87">
        <v>2.1</v>
      </c>
      <c r="G288" s="94" t="s">
        <v>532</v>
      </c>
      <c r="H288" s="94" t="s">
        <v>73</v>
      </c>
      <c r="I288" s="94"/>
      <c r="J288" s="94"/>
      <c r="K288" s="112" t="s">
        <v>83</v>
      </c>
      <c r="L288" s="94" t="s">
        <v>112</v>
      </c>
      <c r="M288" s="113"/>
      <c r="N288" s="113"/>
      <c r="O288" s="94"/>
      <c r="P288" s="113"/>
      <c r="Q288" s="113"/>
      <c r="R288" s="113"/>
      <c r="S288" s="113"/>
      <c r="T288" s="113"/>
      <c r="U288" s="113"/>
      <c r="V288" s="113"/>
      <c r="W288" s="113"/>
      <c r="X288" s="113"/>
    </row>
    <row r="289" ht="30" hidden="1" customHeight="1" spans="1:24">
      <c r="A289" s="85">
        <v>150</v>
      </c>
      <c r="B289" s="103" t="s">
        <v>533</v>
      </c>
      <c r="C289" s="85" t="s">
        <v>131</v>
      </c>
      <c r="D289" s="124">
        <f t="shared" si="7"/>
        <v>0.03</v>
      </c>
      <c r="E289" s="124"/>
      <c r="F289" s="124">
        <v>0.03</v>
      </c>
      <c r="G289" s="94" t="s">
        <v>190</v>
      </c>
      <c r="H289" s="94" t="s">
        <v>105</v>
      </c>
      <c r="I289" s="94"/>
      <c r="J289" s="94"/>
      <c r="K289" s="112" t="s">
        <v>83</v>
      </c>
      <c r="L289" s="94" t="s">
        <v>112</v>
      </c>
      <c r="M289" s="113"/>
      <c r="N289" s="113"/>
      <c r="O289" s="94"/>
      <c r="P289" s="113"/>
      <c r="Q289" s="113"/>
      <c r="R289" s="113"/>
      <c r="S289" s="113"/>
      <c r="T289" s="113"/>
      <c r="U289" s="113"/>
      <c r="V289" s="113"/>
      <c r="W289" s="113"/>
      <c r="X289" s="113"/>
    </row>
    <row r="290" ht="30" hidden="1" customHeight="1" spans="1:24">
      <c r="A290" s="85">
        <v>151</v>
      </c>
      <c r="B290" s="103" t="s">
        <v>533</v>
      </c>
      <c r="C290" s="85" t="s">
        <v>131</v>
      </c>
      <c r="D290" s="124">
        <f t="shared" si="7"/>
        <v>0.02</v>
      </c>
      <c r="E290" s="124"/>
      <c r="F290" s="124">
        <v>0.02</v>
      </c>
      <c r="G290" s="94" t="s">
        <v>190</v>
      </c>
      <c r="H290" s="94" t="s">
        <v>105</v>
      </c>
      <c r="I290" s="94"/>
      <c r="J290" s="94"/>
      <c r="K290" s="112" t="s">
        <v>83</v>
      </c>
      <c r="L290" s="94" t="s">
        <v>112</v>
      </c>
      <c r="M290" s="113"/>
      <c r="N290" s="113"/>
      <c r="O290" s="94"/>
      <c r="P290" s="113"/>
      <c r="Q290" s="113"/>
      <c r="R290" s="113"/>
      <c r="S290" s="113"/>
      <c r="T290" s="113"/>
      <c r="U290" s="113"/>
      <c r="V290" s="113"/>
      <c r="W290" s="113"/>
      <c r="X290" s="113"/>
    </row>
    <row r="291" ht="30" hidden="1" customHeight="1" spans="1:24">
      <c r="A291" s="85">
        <v>152</v>
      </c>
      <c r="B291" s="103" t="s">
        <v>534</v>
      </c>
      <c r="C291" s="85" t="s">
        <v>131</v>
      </c>
      <c r="D291" s="124">
        <f t="shared" si="7"/>
        <v>0.01</v>
      </c>
      <c r="E291" s="124"/>
      <c r="F291" s="124">
        <v>0.01</v>
      </c>
      <c r="G291" s="94" t="s">
        <v>190</v>
      </c>
      <c r="H291" s="88" t="s">
        <v>56</v>
      </c>
      <c r="I291" s="94"/>
      <c r="J291" s="94"/>
      <c r="K291" s="112" t="s">
        <v>83</v>
      </c>
      <c r="L291" s="94" t="s">
        <v>112</v>
      </c>
      <c r="M291" s="113"/>
      <c r="N291" s="113"/>
      <c r="O291" s="94"/>
      <c r="P291" s="113"/>
      <c r="Q291" s="113"/>
      <c r="R291" s="113"/>
      <c r="S291" s="113"/>
      <c r="T291" s="113"/>
      <c r="U291" s="113"/>
      <c r="V291" s="113"/>
      <c r="W291" s="113"/>
      <c r="X291" s="113"/>
    </row>
    <row r="292" ht="30" hidden="1" customHeight="1" spans="1:24">
      <c r="A292" s="85">
        <v>153</v>
      </c>
      <c r="B292" s="103" t="s">
        <v>535</v>
      </c>
      <c r="C292" s="85" t="s">
        <v>89</v>
      </c>
      <c r="D292" s="124">
        <f t="shared" si="7"/>
        <v>0.52</v>
      </c>
      <c r="E292" s="124"/>
      <c r="F292" s="124">
        <v>0.52</v>
      </c>
      <c r="G292" s="94" t="s">
        <v>190</v>
      </c>
      <c r="H292" s="94" t="s">
        <v>79</v>
      </c>
      <c r="I292" s="94"/>
      <c r="J292" s="94"/>
      <c r="K292" s="112" t="s">
        <v>83</v>
      </c>
      <c r="L292" s="94" t="s">
        <v>112</v>
      </c>
      <c r="M292" s="113"/>
      <c r="N292" s="113"/>
      <c r="O292" s="94"/>
      <c r="P292" s="113"/>
      <c r="Q292" s="113"/>
      <c r="R292" s="113"/>
      <c r="S292" s="113"/>
      <c r="T292" s="113"/>
      <c r="U292" s="113"/>
      <c r="V292" s="113"/>
      <c r="W292" s="113"/>
      <c r="X292" s="113"/>
    </row>
    <row r="293" ht="30" hidden="1" customHeight="1" spans="1:24">
      <c r="A293" s="85">
        <v>154</v>
      </c>
      <c r="B293" s="103" t="s">
        <v>536</v>
      </c>
      <c r="C293" s="85" t="s">
        <v>89</v>
      </c>
      <c r="D293" s="124">
        <f t="shared" si="7"/>
        <v>0.04</v>
      </c>
      <c r="E293" s="124"/>
      <c r="F293" s="124">
        <v>0.04</v>
      </c>
      <c r="G293" s="94" t="s">
        <v>270</v>
      </c>
      <c r="H293" s="88" t="s">
        <v>111</v>
      </c>
      <c r="I293" s="94"/>
      <c r="J293" s="94"/>
      <c r="K293" s="112" t="s">
        <v>83</v>
      </c>
      <c r="L293" s="94" t="s">
        <v>112</v>
      </c>
      <c r="M293" s="113"/>
      <c r="N293" s="113"/>
      <c r="O293" s="94"/>
      <c r="P293" s="113"/>
      <c r="Q293" s="113"/>
      <c r="R293" s="113"/>
      <c r="S293" s="113"/>
      <c r="T293" s="113"/>
      <c r="U293" s="113"/>
      <c r="V293" s="113"/>
      <c r="W293" s="113"/>
      <c r="X293" s="113"/>
    </row>
    <row r="294" ht="30" hidden="1" customHeight="1" spans="1:24">
      <c r="A294" s="85">
        <v>155</v>
      </c>
      <c r="B294" s="86" t="s">
        <v>537</v>
      </c>
      <c r="C294" s="85" t="s">
        <v>131</v>
      </c>
      <c r="D294" s="87">
        <f t="shared" si="7"/>
        <v>0.09</v>
      </c>
      <c r="E294" s="87"/>
      <c r="F294" s="87">
        <v>0.09</v>
      </c>
      <c r="G294" s="88" t="s">
        <v>538</v>
      </c>
      <c r="H294" s="88" t="s">
        <v>56</v>
      </c>
      <c r="I294" s="85" t="s">
        <v>539</v>
      </c>
      <c r="J294" s="94" t="s">
        <v>540</v>
      </c>
      <c r="K294" s="112" t="s">
        <v>83</v>
      </c>
      <c r="L294" s="94" t="s">
        <v>112</v>
      </c>
      <c r="M294" s="113"/>
      <c r="N294" s="113"/>
      <c r="O294" s="94"/>
      <c r="P294" s="113"/>
      <c r="Q294" s="113"/>
      <c r="R294" s="113"/>
      <c r="S294" s="113"/>
      <c r="T294" s="113"/>
      <c r="U294" s="113"/>
      <c r="V294" s="113"/>
      <c r="W294" s="113"/>
      <c r="X294" s="113"/>
    </row>
    <row r="295" ht="30" hidden="1" customHeight="1" spans="1:24">
      <c r="A295" s="85">
        <v>156</v>
      </c>
      <c r="B295" s="103" t="s">
        <v>541</v>
      </c>
      <c r="C295" s="85" t="s">
        <v>131</v>
      </c>
      <c r="D295" s="87">
        <f t="shared" si="7"/>
        <v>0.2</v>
      </c>
      <c r="E295" s="124"/>
      <c r="F295" s="87">
        <v>0.2</v>
      </c>
      <c r="G295" s="94" t="s">
        <v>159</v>
      </c>
      <c r="H295" s="88" t="s">
        <v>56</v>
      </c>
      <c r="I295" s="94"/>
      <c r="J295" s="114"/>
      <c r="K295" s="112" t="s">
        <v>83</v>
      </c>
      <c r="L295" s="94" t="s">
        <v>112</v>
      </c>
      <c r="M295" s="113"/>
      <c r="N295" s="113"/>
      <c r="O295" s="94"/>
      <c r="P295" s="113"/>
      <c r="Q295" s="113"/>
      <c r="R295" s="113"/>
      <c r="S295" s="113"/>
      <c r="T295" s="113"/>
      <c r="U295" s="113"/>
      <c r="V295" s="113"/>
      <c r="W295" s="113"/>
      <c r="X295" s="113"/>
    </row>
    <row r="296" ht="30" hidden="1" customHeight="1" spans="1:24">
      <c r="A296" s="85">
        <v>157</v>
      </c>
      <c r="B296" s="103" t="s">
        <v>542</v>
      </c>
      <c r="C296" s="85" t="s">
        <v>131</v>
      </c>
      <c r="D296" s="87">
        <v>0.58</v>
      </c>
      <c r="E296" s="124"/>
      <c r="F296" s="87">
        <v>0.58</v>
      </c>
      <c r="G296" s="94" t="s">
        <v>159</v>
      </c>
      <c r="H296" s="88" t="s">
        <v>70</v>
      </c>
      <c r="I296" s="94">
        <v>28</v>
      </c>
      <c r="J296" s="94" t="s">
        <v>543</v>
      </c>
      <c r="K296" s="112" t="s">
        <v>211</v>
      </c>
      <c r="L296" s="94" t="s">
        <v>66</v>
      </c>
      <c r="M296" s="113"/>
      <c r="N296" s="113"/>
      <c r="O296" s="94"/>
      <c r="P296" s="113"/>
      <c r="Q296" s="113"/>
      <c r="R296" s="113"/>
      <c r="S296" s="113"/>
      <c r="T296" s="113"/>
      <c r="U296" s="113"/>
      <c r="V296" s="113"/>
      <c r="W296" s="113"/>
      <c r="X296" s="113"/>
    </row>
    <row r="297" ht="30" hidden="1" customHeight="1" spans="1:24">
      <c r="A297" s="85">
        <v>158</v>
      </c>
      <c r="B297" s="103" t="s">
        <v>544</v>
      </c>
      <c r="C297" s="85" t="s">
        <v>131</v>
      </c>
      <c r="D297" s="139">
        <v>0.0036</v>
      </c>
      <c r="E297" s="124"/>
      <c r="F297" s="139">
        <v>0.0036</v>
      </c>
      <c r="G297" s="94" t="s">
        <v>261</v>
      </c>
      <c r="H297" s="88" t="s">
        <v>56</v>
      </c>
      <c r="I297" s="94"/>
      <c r="J297" s="94"/>
      <c r="K297" s="112" t="s">
        <v>545</v>
      </c>
      <c r="L297" s="94" t="s">
        <v>66</v>
      </c>
      <c r="M297" s="113"/>
      <c r="N297" s="113"/>
      <c r="O297" s="94"/>
      <c r="P297" s="113"/>
      <c r="Q297" s="113"/>
      <c r="R297" s="113"/>
      <c r="S297" s="113"/>
      <c r="T297" s="113"/>
      <c r="U297" s="113"/>
      <c r="V297" s="113"/>
      <c r="W297" s="113"/>
      <c r="X297" s="113"/>
    </row>
    <row r="298" ht="18.9" hidden="1" customHeight="1" spans="1:24">
      <c r="A298" s="85">
        <v>159</v>
      </c>
      <c r="B298" s="103" t="s">
        <v>546</v>
      </c>
      <c r="C298" s="85" t="s">
        <v>131</v>
      </c>
      <c r="D298" s="87">
        <v>0.01</v>
      </c>
      <c r="E298" s="124"/>
      <c r="F298" s="87">
        <v>0.01</v>
      </c>
      <c r="G298" s="94" t="s">
        <v>270</v>
      </c>
      <c r="H298" s="88" t="s">
        <v>56</v>
      </c>
      <c r="I298" s="94">
        <v>26</v>
      </c>
      <c r="J298" s="94">
        <v>176</v>
      </c>
      <c r="K298" s="112" t="s">
        <v>211</v>
      </c>
      <c r="L298" s="94" t="s">
        <v>66</v>
      </c>
      <c r="M298" s="113"/>
      <c r="N298" s="113"/>
      <c r="O298" s="94"/>
      <c r="P298" s="113"/>
      <c r="Q298" s="113"/>
      <c r="R298" s="113"/>
      <c r="S298" s="113"/>
      <c r="T298" s="113"/>
      <c r="U298" s="113"/>
      <c r="V298" s="113"/>
      <c r="W298" s="113"/>
      <c r="X298" s="113"/>
    </row>
    <row r="299" ht="18.9" hidden="1" customHeight="1" spans="1:24">
      <c r="A299" s="85">
        <v>160</v>
      </c>
      <c r="B299" s="103" t="s">
        <v>547</v>
      </c>
      <c r="C299" s="85" t="s">
        <v>89</v>
      </c>
      <c r="D299" s="87">
        <v>0.02</v>
      </c>
      <c r="E299" s="124"/>
      <c r="F299" s="87">
        <v>0.02</v>
      </c>
      <c r="G299" s="94" t="s">
        <v>55</v>
      </c>
      <c r="H299" s="88" t="s">
        <v>297</v>
      </c>
      <c r="I299" s="94">
        <v>33</v>
      </c>
      <c r="J299" s="94" t="s">
        <v>548</v>
      </c>
      <c r="K299" s="112" t="s">
        <v>211</v>
      </c>
      <c r="L299" s="94" t="s">
        <v>66</v>
      </c>
      <c r="M299" s="113"/>
      <c r="N299" s="113"/>
      <c r="O299" s="94"/>
      <c r="P299" s="113"/>
      <c r="Q299" s="113"/>
      <c r="R299" s="113"/>
      <c r="S299" s="113"/>
      <c r="T299" s="113"/>
      <c r="U299" s="113"/>
      <c r="V299" s="113"/>
      <c r="W299" s="113"/>
      <c r="X299" s="113"/>
    </row>
    <row r="300" ht="18.9" hidden="1" customHeight="1" spans="1:24">
      <c r="A300" s="85">
        <v>161</v>
      </c>
      <c r="B300" s="86" t="s">
        <v>549</v>
      </c>
      <c r="C300" s="85" t="s">
        <v>131</v>
      </c>
      <c r="D300" s="87">
        <v>0.019</v>
      </c>
      <c r="E300" s="87"/>
      <c r="F300" s="87">
        <v>0.019</v>
      </c>
      <c r="G300" s="104" t="s">
        <v>550</v>
      </c>
      <c r="H300" s="104" t="s">
        <v>56</v>
      </c>
      <c r="I300" s="94"/>
      <c r="J300" s="94"/>
      <c r="K300" s="112" t="s">
        <v>176</v>
      </c>
      <c r="L300" s="94" t="s">
        <v>58</v>
      </c>
      <c r="M300" s="113"/>
      <c r="N300" s="113"/>
      <c r="O300" s="94"/>
      <c r="P300" s="113"/>
      <c r="Q300" s="113"/>
      <c r="R300" s="113"/>
      <c r="S300" s="113"/>
      <c r="T300" s="113"/>
      <c r="U300" s="113"/>
      <c r="V300" s="113"/>
      <c r="W300" s="113"/>
      <c r="X300" s="113"/>
    </row>
    <row r="301" ht="30" hidden="1" customHeight="1" spans="1:24">
      <c r="A301" s="85">
        <v>162</v>
      </c>
      <c r="B301" s="86" t="s">
        <v>551</v>
      </c>
      <c r="C301" s="85" t="s">
        <v>131</v>
      </c>
      <c r="D301" s="87">
        <v>0.58496</v>
      </c>
      <c r="E301" s="87"/>
      <c r="F301" s="87">
        <v>0.58496</v>
      </c>
      <c r="G301" s="104" t="s">
        <v>203</v>
      </c>
      <c r="H301" s="104" t="s">
        <v>70</v>
      </c>
      <c r="I301" s="94">
        <v>28</v>
      </c>
      <c r="J301" s="94" t="s">
        <v>552</v>
      </c>
      <c r="K301" s="112" t="s">
        <v>176</v>
      </c>
      <c r="L301" s="94"/>
      <c r="M301" s="113"/>
      <c r="N301" s="113"/>
      <c r="O301" s="94"/>
      <c r="P301" s="113"/>
      <c r="Q301" s="113"/>
      <c r="R301" s="113"/>
      <c r="S301" s="113"/>
      <c r="T301" s="113"/>
      <c r="U301" s="113"/>
      <c r="V301" s="113"/>
      <c r="W301" s="113"/>
      <c r="X301" s="113"/>
    </row>
    <row r="302" ht="18.45" hidden="1" customHeight="1" spans="1:24">
      <c r="A302" s="85">
        <v>163</v>
      </c>
      <c r="B302" s="86" t="s">
        <v>553</v>
      </c>
      <c r="C302" s="85" t="s">
        <v>131</v>
      </c>
      <c r="D302" s="87">
        <v>0.04</v>
      </c>
      <c r="E302" s="87"/>
      <c r="F302" s="87">
        <v>0.04</v>
      </c>
      <c r="G302" s="104" t="s">
        <v>87</v>
      </c>
      <c r="H302" s="104" t="s">
        <v>73</v>
      </c>
      <c r="I302" s="94">
        <v>19</v>
      </c>
      <c r="J302" s="94" t="s">
        <v>554</v>
      </c>
      <c r="K302" s="112" t="s">
        <v>176</v>
      </c>
      <c r="L302" s="94"/>
      <c r="M302" s="113"/>
      <c r="N302" s="113"/>
      <c r="O302" s="94"/>
      <c r="P302" s="113"/>
      <c r="Q302" s="113"/>
      <c r="R302" s="113"/>
      <c r="S302" s="113"/>
      <c r="T302" s="113"/>
      <c r="U302" s="113"/>
      <c r="V302" s="113"/>
      <c r="W302" s="113"/>
      <c r="X302" s="113"/>
    </row>
    <row r="303" ht="18.45" hidden="1" customHeight="1" spans="1:24">
      <c r="A303" s="85">
        <v>164</v>
      </c>
      <c r="B303" s="86" t="s">
        <v>555</v>
      </c>
      <c r="C303" s="85" t="s">
        <v>89</v>
      </c>
      <c r="D303" s="87">
        <v>0.1</v>
      </c>
      <c r="E303" s="87"/>
      <c r="F303" s="87">
        <v>0.1</v>
      </c>
      <c r="G303" s="104" t="s">
        <v>265</v>
      </c>
      <c r="H303" s="104" t="s">
        <v>297</v>
      </c>
      <c r="I303" s="94">
        <v>37</v>
      </c>
      <c r="J303" s="94">
        <v>15</v>
      </c>
      <c r="K303" s="112" t="s">
        <v>176</v>
      </c>
      <c r="L303" s="94"/>
      <c r="M303" s="113"/>
      <c r="N303" s="113"/>
      <c r="O303" s="94"/>
      <c r="P303" s="113"/>
      <c r="Q303" s="113"/>
      <c r="R303" s="113"/>
      <c r="S303" s="113"/>
      <c r="T303" s="113"/>
      <c r="U303" s="113"/>
      <c r="V303" s="113"/>
      <c r="W303" s="113"/>
      <c r="X303" s="113"/>
    </row>
    <row r="304" ht="18.45" hidden="1" customHeight="1" spans="1:24">
      <c r="A304" s="85">
        <v>165</v>
      </c>
      <c r="B304" s="86" t="s">
        <v>556</v>
      </c>
      <c r="C304" s="85" t="s">
        <v>89</v>
      </c>
      <c r="D304" s="87">
        <v>0.012</v>
      </c>
      <c r="E304" s="87"/>
      <c r="F304" s="87">
        <v>0.012</v>
      </c>
      <c r="G304" s="104" t="s">
        <v>203</v>
      </c>
      <c r="H304" s="104" t="s">
        <v>111</v>
      </c>
      <c r="I304" s="94">
        <v>23</v>
      </c>
      <c r="J304" s="94">
        <v>78</v>
      </c>
      <c r="K304" s="112" t="s">
        <v>176</v>
      </c>
      <c r="L304" s="94"/>
      <c r="M304" s="113"/>
      <c r="N304" s="113"/>
      <c r="O304" s="94"/>
      <c r="P304" s="113"/>
      <c r="Q304" s="113"/>
      <c r="R304" s="113"/>
      <c r="S304" s="113"/>
      <c r="T304" s="113"/>
      <c r="U304" s="113"/>
      <c r="V304" s="113"/>
      <c r="W304" s="113"/>
      <c r="X304" s="113"/>
    </row>
    <row r="305" ht="19.05" customHeight="1" spans="1:24">
      <c r="A305" s="89" t="s">
        <v>557</v>
      </c>
      <c r="B305" s="90" t="s">
        <v>558</v>
      </c>
      <c r="C305" s="85"/>
      <c r="D305" s="87"/>
      <c r="E305" s="87"/>
      <c r="F305" s="87"/>
      <c r="G305" s="94"/>
      <c r="H305" s="94"/>
      <c r="I305" s="85"/>
      <c r="J305" s="94"/>
      <c r="K305" s="112"/>
      <c r="L305" s="94"/>
      <c r="M305" s="113"/>
      <c r="N305" s="113"/>
      <c r="O305" s="94"/>
      <c r="P305" s="113"/>
      <c r="Q305" s="113"/>
      <c r="R305" s="113"/>
      <c r="S305" s="113"/>
      <c r="T305" s="113"/>
      <c r="U305" s="113"/>
      <c r="V305" s="113"/>
      <c r="W305" s="113"/>
      <c r="X305" s="113"/>
    </row>
    <row r="306" ht="19.05" customHeight="1" spans="1:24">
      <c r="A306" s="85">
        <v>166</v>
      </c>
      <c r="B306" s="86" t="s">
        <v>559</v>
      </c>
      <c r="C306" s="85" t="s">
        <v>265</v>
      </c>
      <c r="D306" s="87">
        <v>0.0997</v>
      </c>
      <c r="E306" s="87"/>
      <c r="F306" s="87">
        <v>0.0997</v>
      </c>
      <c r="G306" s="94" t="s">
        <v>265</v>
      </c>
      <c r="H306" s="94" t="s">
        <v>82</v>
      </c>
      <c r="I306" s="85">
        <v>53</v>
      </c>
      <c r="J306" s="94" t="s">
        <v>560</v>
      </c>
      <c r="K306" s="112" t="s">
        <v>211</v>
      </c>
      <c r="L306" s="94" t="s">
        <v>66</v>
      </c>
      <c r="M306" s="113"/>
      <c r="N306" s="113"/>
      <c r="O306" s="94"/>
      <c r="P306" s="113"/>
      <c r="Q306" s="113"/>
      <c r="R306" s="113"/>
      <c r="S306" s="113"/>
      <c r="T306" s="113"/>
      <c r="U306" s="113"/>
      <c r="V306" s="113"/>
      <c r="W306" s="113"/>
      <c r="X306" s="113"/>
    </row>
    <row r="307" ht="19.05" customHeight="1" spans="1:24">
      <c r="A307" s="85">
        <v>167</v>
      </c>
      <c r="B307" s="86" t="s">
        <v>561</v>
      </c>
      <c r="C307" s="85" t="s">
        <v>265</v>
      </c>
      <c r="D307" s="87">
        <v>0.361</v>
      </c>
      <c r="E307" s="87"/>
      <c r="F307" s="87">
        <v>0.361</v>
      </c>
      <c r="G307" s="94" t="s">
        <v>265</v>
      </c>
      <c r="H307" s="94" t="s">
        <v>82</v>
      </c>
      <c r="I307" s="85">
        <v>14</v>
      </c>
      <c r="J307" s="94">
        <v>30</v>
      </c>
      <c r="K307" s="112" t="s">
        <v>211</v>
      </c>
      <c r="L307" s="94" t="s">
        <v>66</v>
      </c>
      <c r="M307" s="113"/>
      <c r="N307" s="113"/>
      <c r="O307" s="94"/>
      <c r="P307" s="113"/>
      <c r="Q307" s="113"/>
      <c r="R307" s="113"/>
      <c r="S307" s="113"/>
      <c r="T307" s="113"/>
      <c r="U307" s="113"/>
      <c r="V307" s="113"/>
      <c r="W307" s="113"/>
      <c r="X307" s="113"/>
    </row>
    <row r="308" ht="19.05" customHeight="1" spans="1:24">
      <c r="A308" s="85">
        <v>168</v>
      </c>
      <c r="B308" s="86" t="s">
        <v>562</v>
      </c>
      <c r="C308" s="85" t="s">
        <v>265</v>
      </c>
      <c r="D308" s="87">
        <v>0.0339</v>
      </c>
      <c r="E308" s="87"/>
      <c r="F308" s="87">
        <v>0.0339</v>
      </c>
      <c r="G308" s="94" t="s">
        <v>265</v>
      </c>
      <c r="H308" s="94" t="s">
        <v>82</v>
      </c>
      <c r="I308" s="85">
        <v>39</v>
      </c>
      <c r="J308" s="94" t="s">
        <v>563</v>
      </c>
      <c r="K308" s="112" t="s">
        <v>211</v>
      </c>
      <c r="L308" s="94" t="s">
        <v>66</v>
      </c>
      <c r="M308" s="113"/>
      <c r="N308" s="113"/>
      <c r="O308" s="94"/>
      <c r="P308" s="113"/>
      <c r="Q308" s="113"/>
      <c r="R308" s="113"/>
      <c r="S308" s="113"/>
      <c r="T308" s="113"/>
      <c r="U308" s="113"/>
      <c r="V308" s="113"/>
      <c r="W308" s="113"/>
      <c r="X308" s="113"/>
    </row>
    <row r="309" ht="19.05" customHeight="1" spans="1:24">
      <c r="A309" s="85">
        <v>169</v>
      </c>
      <c r="B309" s="86" t="s">
        <v>564</v>
      </c>
      <c r="C309" s="85" t="s">
        <v>265</v>
      </c>
      <c r="D309" s="87">
        <v>0.1</v>
      </c>
      <c r="E309" s="87"/>
      <c r="F309" s="87">
        <v>0.1</v>
      </c>
      <c r="G309" s="94" t="s">
        <v>265</v>
      </c>
      <c r="H309" s="94" t="s">
        <v>82</v>
      </c>
      <c r="I309" s="85">
        <v>23</v>
      </c>
      <c r="J309" s="94" t="s">
        <v>565</v>
      </c>
      <c r="K309" s="112" t="s">
        <v>211</v>
      </c>
      <c r="L309" s="94" t="s">
        <v>66</v>
      </c>
      <c r="M309" s="113"/>
      <c r="N309" s="113"/>
      <c r="O309" s="94"/>
      <c r="P309" s="113"/>
      <c r="Q309" s="113"/>
      <c r="R309" s="113"/>
      <c r="S309" s="113"/>
      <c r="T309" s="113"/>
      <c r="U309" s="113"/>
      <c r="V309" s="113"/>
      <c r="W309" s="113"/>
      <c r="X309" s="113"/>
    </row>
    <row r="310" ht="19.05" customHeight="1" spans="1:24">
      <c r="A310" s="85">
        <v>170</v>
      </c>
      <c r="B310" s="86" t="s">
        <v>566</v>
      </c>
      <c r="C310" s="85" t="s">
        <v>265</v>
      </c>
      <c r="D310" s="87">
        <v>0.0899</v>
      </c>
      <c r="E310" s="87"/>
      <c r="F310" s="87">
        <v>0.0899</v>
      </c>
      <c r="G310" s="94" t="s">
        <v>265</v>
      </c>
      <c r="H310" s="94" t="s">
        <v>82</v>
      </c>
      <c r="I310" s="85">
        <v>74</v>
      </c>
      <c r="J310" s="94">
        <v>198</v>
      </c>
      <c r="K310" s="112" t="s">
        <v>211</v>
      </c>
      <c r="L310" s="94" t="s">
        <v>66</v>
      </c>
      <c r="M310" s="113"/>
      <c r="N310" s="113"/>
      <c r="O310" s="94"/>
      <c r="P310" s="113"/>
      <c r="Q310" s="113"/>
      <c r="R310" s="113"/>
      <c r="S310" s="113"/>
      <c r="T310" s="113"/>
      <c r="U310" s="113"/>
      <c r="V310" s="113"/>
      <c r="W310" s="113"/>
      <c r="X310" s="113"/>
    </row>
    <row r="311" ht="19.05" customHeight="1" spans="1:24">
      <c r="A311" s="85">
        <v>171</v>
      </c>
      <c r="B311" s="86" t="s">
        <v>567</v>
      </c>
      <c r="C311" s="85" t="s">
        <v>265</v>
      </c>
      <c r="D311" s="87">
        <v>0.05</v>
      </c>
      <c r="E311" s="87"/>
      <c r="F311" s="87">
        <v>0.05</v>
      </c>
      <c r="G311" s="94" t="s">
        <v>265</v>
      </c>
      <c r="H311" s="94" t="s">
        <v>82</v>
      </c>
      <c r="I311" s="85">
        <v>66</v>
      </c>
      <c r="J311" s="94" t="s">
        <v>568</v>
      </c>
      <c r="K311" s="112" t="s">
        <v>211</v>
      </c>
      <c r="L311" s="94" t="s">
        <v>66</v>
      </c>
      <c r="M311" s="113"/>
      <c r="N311" s="113"/>
      <c r="O311" s="94"/>
      <c r="P311" s="113"/>
      <c r="Q311" s="113"/>
      <c r="R311" s="113"/>
      <c r="S311" s="113"/>
      <c r="T311" s="113"/>
      <c r="U311" s="113"/>
      <c r="V311" s="113"/>
      <c r="W311" s="113"/>
      <c r="X311" s="113"/>
    </row>
    <row r="312" ht="19.05" customHeight="1" spans="1:24">
      <c r="A312" s="140">
        <v>172</v>
      </c>
      <c r="B312" s="141" t="s">
        <v>569</v>
      </c>
      <c r="C312" s="140" t="s">
        <v>265</v>
      </c>
      <c r="D312" s="87">
        <v>0.6418</v>
      </c>
      <c r="E312" s="87"/>
      <c r="F312" s="142">
        <v>0.6418</v>
      </c>
      <c r="G312" s="143" t="s">
        <v>265</v>
      </c>
      <c r="H312" s="143" t="s">
        <v>82</v>
      </c>
      <c r="I312" s="140">
        <v>53</v>
      </c>
      <c r="J312" s="143" t="s">
        <v>570</v>
      </c>
      <c r="K312" s="112" t="s">
        <v>211</v>
      </c>
      <c r="L312" s="94" t="s">
        <v>66</v>
      </c>
      <c r="M312" s="113"/>
      <c r="N312" s="113"/>
      <c r="O312" s="94"/>
      <c r="P312" s="113"/>
      <c r="Q312" s="146"/>
      <c r="R312" s="146"/>
      <c r="S312" s="146"/>
      <c r="T312" s="146"/>
      <c r="U312" s="146"/>
      <c r="V312" s="146"/>
      <c r="W312" s="146"/>
      <c r="X312" s="146"/>
    </row>
    <row r="313" ht="18.45" hidden="1" customHeight="1" spans="1:24">
      <c r="A313" s="157">
        <v>173</v>
      </c>
      <c r="B313" s="158" t="s">
        <v>571</v>
      </c>
      <c r="C313" s="157" t="s">
        <v>250</v>
      </c>
      <c r="D313" s="87">
        <v>0.03</v>
      </c>
      <c r="E313" s="87"/>
      <c r="F313" s="159">
        <v>0.03</v>
      </c>
      <c r="G313" s="157" t="s">
        <v>250</v>
      </c>
      <c r="H313" s="160" t="s">
        <v>76</v>
      </c>
      <c r="I313" s="157">
        <v>36</v>
      </c>
      <c r="J313" s="160">
        <v>1285</v>
      </c>
      <c r="K313" s="112" t="s">
        <v>211</v>
      </c>
      <c r="L313" s="94" t="s">
        <v>66</v>
      </c>
      <c r="M313" s="113"/>
      <c r="N313" s="113"/>
      <c r="O313" s="94"/>
      <c r="P313" s="113"/>
      <c r="Q313" s="161"/>
      <c r="R313" s="161"/>
      <c r="S313" s="161"/>
      <c r="T313" s="161"/>
      <c r="U313" s="161"/>
      <c r="V313" s="161"/>
      <c r="W313" s="161"/>
      <c r="X313" s="161"/>
    </row>
    <row r="314" ht="30" hidden="1" customHeight="1" spans="1:24">
      <c r="A314" s="85">
        <v>174</v>
      </c>
      <c r="B314" s="86" t="s">
        <v>572</v>
      </c>
      <c r="C314" s="85" t="s">
        <v>250</v>
      </c>
      <c r="D314" s="87">
        <v>3.41</v>
      </c>
      <c r="E314" s="87"/>
      <c r="F314" s="87">
        <v>3.41</v>
      </c>
      <c r="G314" s="85" t="s">
        <v>250</v>
      </c>
      <c r="H314" s="94" t="s">
        <v>76</v>
      </c>
      <c r="I314" s="85">
        <v>34</v>
      </c>
      <c r="J314" s="94" t="s">
        <v>573</v>
      </c>
      <c r="K314" s="112" t="s">
        <v>574</v>
      </c>
      <c r="L314" s="94" t="s">
        <v>66</v>
      </c>
      <c r="M314" s="113"/>
      <c r="N314" s="113"/>
      <c r="O314" s="94"/>
      <c r="P314" s="113"/>
      <c r="Q314" s="113"/>
      <c r="R314" s="113"/>
      <c r="S314" s="113"/>
      <c r="T314" s="113"/>
      <c r="U314" s="113"/>
      <c r="V314" s="113"/>
      <c r="W314" s="113"/>
      <c r="X314" s="113"/>
    </row>
    <row r="315" ht="30" hidden="1" customHeight="1" spans="1:24">
      <c r="A315" s="85">
        <v>175</v>
      </c>
      <c r="B315" s="86" t="s">
        <v>575</v>
      </c>
      <c r="C315" s="85" t="s">
        <v>250</v>
      </c>
      <c r="D315" s="87">
        <v>6.61</v>
      </c>
      <c r="E315" s="87"/>
      <c r="F315" s="87">
        <v>6.61</v>
      </c>
      <c r="G315" s="85" t="s">
        <v>250</v>
      </c>
      <c r="H315" s="94" t="s">
        <v>297</v>
      </c>
      <c r="I315" s="85">
        <v>19</v>
      </c>
      <c r="J315" s="94">
        <v>523</v>
      </c>
      <c r="K315" s="112" t="s">
        <v>576</v>
      </c>
      <c r="L315" s="94" t="s">
        <v>66</v>
      </c>
      <c r="M315" s="113"/>
      <c r="N315" s="113"/>
      <c r="O315" s="94"/>
      <c r="P315" s="113"/>
      <c r="Q315" s="113"/>
      <c r="R315" s="113"/>
      <c r="S315" s="113"/>
      <c r="T315" s="113"/>
      <c r="U315" s="113"/>
      <c r="V315" s="113"/>
      <c r="W315" s="113"/>
      <c r="X315" s="113"/>
    </row>
    <row r="316" ht="30" hidden="1" customHeight="1" spans="1:24">
      <c r="A316" s="85">
        <v>176</v>
      </c>
      <c r="B316" s="86" t="s">
        <v>577</v>
      </c>
      <c r="C316" s="85" t="s">
        <v>250</v>
      </c>
      <c r="D316" s="87">
        <v>4.5</v>
      </c>
      <c r="E316" s="87"/>
      <c r="F316" s="87">
        <v>4.5</v>
      </c>
      <c r="G316" s="85" t="s">
        <v>250</v>
      </c>
      <c r="H316" s="94" t="s">
        <v>297</v>
      </c>
      <c r="I316" s="85" t="s">
        <v>578</v>
      </c>
      <c r="J316" s="94"/>
      <c r="K316" s="112" t="s">
        <v>579</v>
      </c>
      <c r="L316" s="94" t="s">
        <v>66</v>
      </c>
      <c r="M316" s="113"/>
      <c r="N316" s="113"/>
      <c r="O316" s="94"/>
      <c r="P316" s="113"/>
      <c r="Q316" s="113"/>
      <c r="R316" s="113"/>
      <c r="S316" s="113"/>
      <c r="T316" s="113"/>
      <c r="U316" s="113"/>
      <c r="V316" s="113"/>
      <c r="W316" s="113"/>
      <c r="X316" s="113"/>
    </row>
    <row r="317" ht="30" hidden="1" customHeight="1" spans="1:24">
      <c r="A317" s="85">
        <v>177</v>
      </c>
      <c r="B317" s="86" t="s">
        <v>580</v>
      </c>
      <c r="C317" s="85" t="s">
        <v>581</v>
      </c>
      <c r="D317" s="87">
        <v>0.198</v>
      </c>
      <c r="E317" s="87"/>
      <c r="F317" s="87">
        <v>0.198</v>
      </c>
      <c r="G317" s="94" t="s">
        <v>581</v>
      </c>
      <c r="H317" s="94" t="s">
        <v>297</v>
      </c>
      <c r="I317" s="85">
        <v>7</v>
      </c>
      <c r="J317" s="94">
        <v>274</v>
      </c>
      <c r="K317" s="112" t="s">
        <v>582</v>
      </c>
      <c r="L317" s="94" t="s">
        <v>66</v>
      </c>
      <c r="M317" s="113"/>
      <c r="N317" s="113"/>
      <c r="O317" s="94"/>
      <c r="P317" s="113"/>
      <c r="Q317" s="113"/>
      <c r="R317" s="113"/>
      <c r="S317" s="113"/>
      <c r="T317" s="113"/>
      <c r="U317" s="113"/>
      <c r="V317" s="113"/>
      <c r="W317" s="113"/>
      <c r="X317" s="113"/>
    </row>
    <row r="318" ht="30" hidden="1" customHeight="1" spans="1:24">
      <c r="A318" s="85">
        <v>178</v>
      </c>
      <c r="B318" s="86" t="s">
        <v>583</v>
      </c>
      <c r="C318" s="85" t="s">
        <v>584</v>
      </c>
      <c r="D318" s="87">
        <v>0.15</v>
      </c>
      <c r="E318" s="87"/>
      <c r="F318" s="87">
        <v>0.15</v>
      </c>
      <c r="G318" s="94" t="s">
        <v>584</v>
      </c>
      <c r="H318" s="94" t="s">
        <v>111</v>
      </c>
      <c r="I318" s="85" t="s">
        <v>585</v>
      </c>
      <c r="J318" s="94" t="s">
        <v>586</v>
      </c>
      <c r="K318" s="112" t="s">
        <v>587</v>
      </c>
      <c r="L318" s="94" t="s">
        <v>66</v>
      </c>
      <c r="M318" s="113"/>
      <c r="N318" s="113"/>
      <c r="O318" s="94"/>
      <c r="P318" s="113"/>
      <c r="Q318" s="113"/>
      <c r="R318" s="113"/>
      <c r="S318" s="113"/>
      <c r="T318" s="113"/>
      <c r="U318" s="113"/>
      <c r="V318" s="113"/>
      <c r="W318" s="113"/>
      <c r="X318" s="113"/>
    </row>
    <row r="319" ht="39.9" hidden="1" customHeight="1" spans="1:24">
      <c r="A319" s="140">
        <v>179</v>
      </c>
      <c r="B319" s="141" t="s">
        <v>588</v>
      </c>
      <c r="C319" s="140" t="s">
        <v>584</v>
      </c>
      <c r="D319" s="142">
        <v>0.31</v>
      </c>
      <c r="E319" s="142"/>
      <c r="F319" s="142">
        <v>0.31</v>
      </c>
      <c r="G319" s="143" t="s">
        <v>584</v>
      </c>
      <c r="H319" s="143" t="s">
        <v>117</v>
      </c>
      <c r="I319" s="140">
        <v>23</v>
      </c>
      <c r="J319" s="143" t="s">
        <v>589</v>
      </c>
      <c r="K319" s="145" t="s">
        <v>590</v>
      </c>
      <c r="L319" s="143" t="s">
        <v>66</v>
      </c>
      <c r="M319" s="146"/>
      <c r="N319" s="146"/>
      <c r="O319" s="143"/>
      <c r="P319" s="146"/>
      <c r="Q319" s="146"/>
      <c r="R319" s="146"/>
      <c r="S319" s="146"/>
      <c r="T319" s="146"/>
      <c r="U319" s="146"/>
      <c r="V319" s="146"/>
      <c r="W319" s="146"/>
      <c r="X319" s="146"/>
    </row>
    <row r="320" s="51" customFormat="1" ht="33.75" customHeight="1" spans="1:15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7"/>
      <c r="M320" s="147"/>
      <c r="O320" s="147"/>
    </row>
    <row r="321" spans="16:17">
      <c r="P321" s="53"/>
      <c r="Q321" s="53"/>
    </row>
    <row r="322" s="53" customFormat="1" spans="1:9">
      <c r="A322" s="54"/>
      <c r="B322" s="55"/>
      <c r="C322" s="54"/>
      <c r="D322" s="56"/>
      <c r="E322" s="56"/>
      <c r="F322" s="56"/>
      <c r="I322" s="54"/>
    </row>
    <row r="323" s="53" customFormat="1" spans="1:9">
      <c r="A323" s="54"/>
      <c r="B323" s="55"/>
      <c r="C323" s="54"/>
      <c r="D323" s="56"/>
      <c r="E323" s="56"/>
      <c r="F323" s="148"/>
      <c r="I323" s="54"/>
    </row>
    <row r="324" s="53" customFormat="1" spans="1:9">
      <c r="A324" s="54"/>
      <c r="B324" s="55"/>
      <c r="C324" s="54"/>
      <c r="D324" s="56"/>
      <c r="E324" s="56"/>
      <c r="F324" s="56"/>
      <c r="I324" s="54"/>
    </row>
    <row r="325" s="53" customFormat="1" spans="1:9">
      <c r="A325" s="54"/>
      <c r="B325" s="55"/>
      <c r="C325" s="54"/>
      <c r="D325" s="54"/>
      <c r="E325" s="56"/>
      <c r="F325" s="56"/>
      <c r="I325" s="54"/>
    </row>
    <row r="326" s="53" customFormat="1" spans="1:9">
      <c r="A326" s="54"/>
      <c r="B326" s="55"/>
      <c r="C326" s="54"/>
      <c r="D326" s="149"/>
      <c r="E326" s="56"/>
      <c r="F326" s="56"/>
      <c r="G326" s="56"/>
      <c r="I326" s="150"/>
    </row>
    <row r="327" s="53" customFormat="1" spans="1:9">
      <c r="A327" s="54"/>
      <c r="B327" s="55"/>
      <c r="C327" s="54"/>
      <c r="D327" s="54"/>
      <c r="E327" s="56"/>
      <c r="F327" s="150"/>
      <c r="I327" s="150"/>
    </row>
    <row r="328" s="53" customFormat="1" spans="1:9">
      <c r="A328" s="54"/>
      <c r="B328" s="55"/>
      <c r="C328" s="54"/>
      <c r="D328" s="54"/>
      <c r="E328" s="56"/>
      <c r="F328" s="150"/>
      <c r="I328" s="54"/>
    </row>
    <row r="329" s="53" customFormat="1" spans="1:9">
      <c r="A329" s="54"/>
      <c r="B329" s="55"/>
      <c r="C329" s="54"/>
      <c r="D329" s="54"/>
      <c r="E329" s="56"/>
      <c r="F329" s="151"/>
      <c r="I329" s="54"/>
    </row>
    <row r="330" s="53" customFormat="1" hidden="1" spans="1:9">
      <c r="A330" s="54"/>
      <c r="B330" s="55"/>
      <c r="C330" s="54"/>
      <c r="D330" s="56"/>
      <c r="E330" s="56"/>
      <c r="F330" s="56"/>
      <c r="I330" s="54"/>
    </row>
    <row r="331" s="53" customFormat="1" hidden="1" spans="1:9">
      <c r="A331" s="54"/>
      <c r="B331" s="55"/>
      <c r="C331" s="54"/>
      <c r="D331" s="54"/>
      <c r="E331" s="56"/>
      <c r="F331" s="150"/>
      <c r="I331" s="54"/>
    </row>
    <row r="332" s="53" customFormat="1" hidden="1" spans="1:9">
      <c r="A332" s="54"/>
      <c r="B332" s="55"/>
      <c r="C332" s="54"/>
      <c r="D332" s="54"/>
      <c r="E332" s="56"/>
      <c r="F332" s="56"/>
      <c r="I332" s="54"/>
    </row>
    <row r="333" s="53" customFormat="1" hidden="1" spans="1:9">
      <c r="A333" s="54"/>
      <c r="B333" s="55"/>
      <c r="C333" s="54"/>
      <c r="D333" s="149"/>
      <c r="E333" s="56"/>
      <c r="F333" s="151"/>
      <c r="I333" s="54"/>
    </row>
    <row r="334" s="53" customFormat="1" hidden="1" spans="1:9">
      <c r="A334" s="54"/>
      <c r="B334" s="55"/>
      <c r="C334" s="54"/>
      <c r="D334" s="56"/>
      <c r="E334" s="56"/>
      <c r="F334" s="56"/>
      <c r="I334" s="54"/>
    </row>
    <row r="335" s="53" customFormat="1" hidden="1" spans="1:9">
      <c r="A335" s="54"/>
      <c r="B335" s="55"/>
      <c r="C335" s="54"/>
      <c r="D335" s="56"/>
      <c r="E335" s="56"/>
      <c r="F335" s="56"/>
      <c r="I335" s="54"/>
    </row>
    <row r="336" s="53" customFormat="1" hidden="1" spans="1:9">
      <c r="A336" s="54"/>
      <c r="B336" s="55"/>
      <c r="C336" s="54"/>
      <c r="D336" s="56"/>
      <c r="E336" s="56"/>
      <c r="F336" s="56"/>
      <c r="I336" s="54"/>
    </row>
    <row r="337" s="53" customFormat="1" hidden="1" spans="1:9">
      <c r="A337" s="54"/>
      <c r="B337" s="55"/>
      <c r="C337" s="54"/>
      <c r="D337" s="54"/>
      <c r="E337" s="56"/>
      <c r="F337" s="150"/>
      <c r="I337" s="54"/>
    </row>
    <row r="338" s="53" customFormat="1" hidden="1" spans="1:9">
      <c r="A338" s="54"/>
      <c r="B338" s="55"/>
      <c r="C338" s="54"/>
      <c r="D338" s="54"/>
      <c r="E338" s="56"/>
      <c r="F338" s="56"/>
      <c r="I338" s="54"/>
    </row>
    <row r="339" s="53" customFormat="1" hidden="1" spans="1:9">
      <c r="A339" s="54"/>
      <c r="B339" s="55"/>
      <c r="C339" s="54"/>
      <c r="D339" s="56"/>
      <c r="E339" s="56"/>
      <c r="F339" s="56"/>
      <c r="I339" s="54"/>
    </row>
    <row r="340" s="53" customFormat="1" hidden="1" spans="1:9">
      <c r="A340" s="54"/>
      <c r="B340" s="55"/>
      <c r="C340" s="54"/>
      <c r="D340" s="56"/>
      <c r="E340" s="56"/>
      <c r="F340" s="56"/>
      <c r="I340" s="54"/>
    </row>
    <row r="341" s="53" customFormat="1" hidden="1" spans="1:17">
      <c r="A341" s="54"/>
      <c r="B341" s="55"/>
      <c r="C341" s="54"/>
      <c r="D341" s="56"/>
      <c r="E341" s="56"/>
      <c r="F341" s="56"/>
      <c r="I341" s="54"/>
      <c r="P341" s="55"/>
      <c r="Q341" s="55"/>
    </row>
    <row r="342" hidden="1"/>
    <row r="343" hidden="1"/>
    <row r="344" hidden="1"/>
    <row r="345" hidden="1"/>
    <row r="346" hidden="1"/>
    <row r="347" hidden="1" spans="6:6">
      <c r="F347" s="151"/>
    </row>
    <row r="348" hidden="1"/>
    <row r="349" hidden="1"/>
    <row r="352" hidden="1" spans="6:7">
      <c r="F352" s="151"/>
      <c r="G352" s="56"/>
    </row>
    <row r="355" hidden="1"/>
    <row r="356" hidden="1" spans="7:8">
      <c r="G356" s="53" t="s">
        <v>591</v>
      </c>
      <c r="H356" s="53">
        <v>6</v>
      </c>
    </row>
    <row r="357" hidden="1" spans="7:8">
      <c r="G357" s="53" t="s">
        <v>32</v>
      </c>
      <c r="H357" s="53">
        <v>5</v>
      </c>
    </row>
    <row r="358" hidden="1" spans="7:8">
      <c r="G358" s="53" t="s">
        <v>66</v>
      </c>
      <c r="H358" s="53">
        <v>153</v>
      </c>
    </row>
    <row r="359" hidden="1" spans="7:8">
      <c r="G359" s="53" t="s">
        <v>592</v>
      </c>
      <c r="H359" s="53">
        <v>25</v>
      </c>
    </row>
    <row r="360" hidden="1"/>
    <row r="361" hidden="1" spans="7:8">
      <c r="G361" s="53" t="s">
        <v>593</v>
      </c>
      <c r="H361" s="53">
        <f>+H358+H359</f>
        <v>178</v>
      </c>
    </row>
    <row r="362" hidden="1"/>
    <row r="363" hidden="1"/>
    <row r="364" hidden="1"/>
  </sheetData>
  <autoFilter ref="A13:X319">
    <filterColumn colId="7">
      <filters blank="1">
        <filter val="Hưng Thuận; Đôn Thuận; P. An Tịnh; P. An Hòa"/>
        <filter val="Các xã"/>
        <filter val="Các xã, phường"/>
        <filter val="(6)"/>
        <filter val="Đôn Thuận"/>
        <filter val="Phước Chỉ, P. An Hòa, P. Gia Bình, P. Gia Lộc,  P. Lộc Hưng, Hưng Thuận, Đôn Thuận"/>
        <filter val="P. Lộc Hưng, _x000a_Đôn Thuận"/>
      </filters>
    </filterColumn>
    <extLst/>
  </autoFilter>
  <mergeCells count="27">
    <mergeCell ref="A1:B1"/>
    <mergeCell ref="A3:X3"/>
    <mergeCell ref="B6:P6"/>
    <mergeCell ref="B7:P7"/>
    <mergeCell ref="B8:P8"/>
    <mergeCell ref="B9:P9"/>
    <mergeCell ref="B10:P10"/>
    <mergeCell ref="B11:P11"/>
    <mergeCell ref="F13:G13"/>
    <mergeCell ref="I13:J13"/>
    <mergeCell ref="Q13:X13"/>
    <mergeCell ref="T14:X14"/>
    <mergeCell ref="A320:K320"/>
    <mergeCell ref="A13:A15"/>
    <mergeCell ref="B13:B15"/>
    <mergeCell ref="C13:C14"/>
    <mergeCell ref="D13:D14"/>
    <mergeCell ref="E13:E14"/>
    <mergeCell ref="H13:H15"/>
    <mergeCell ref="I14:I15"/>
    <mergeCell ref="J14:J15"/>
    <mergeCell ref="K13:K14"/>
    <mergeCell ref="L13:L14"/>
    <mergeCell ref="M13:M14"/>
    <mergeCell ref="Q14:Q15"/>
    <mergeCell ref="R14:R15"/>
    <mergeCell ref="S14:S15"/>
  </mergeCells>
  <printOptions horizontalCentered="1"/>
  <pageMargins left="0.3" right="0.3" top="0.7" bottom="0.3" header="0.3" footer="0.3"/>
  <pageSetup paperSize="9" scale="6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foxz</vt:lpstr>
      <vt:lpstr>BIEU 10</vt:lpstr>
      <vt:lpstr>P. AN HOA</vt:lpstr>
      <vt:lpstr>P. AN TINH</vt:lpstr>
      <vt:lpstr>P. GIA BINH</vt:lpstr>
      <vt:lpstr>P. GIA LOC</vt:lpstr>
      <vt:lpstr>P. LOC HUNG</vt:lpstr>
      <vt:lpstr>P. TRANG BANG</vt:lpstr>
      <vt:lpstr>DON THUAN</vt:lpstr>
      <vt:lpstr>HUNG THUAN</vt:lpstr>
      <vt:lpstr>PHUOC BINH</vt:lpstr>
      <vt:lpstr>PHUOC CHI</vt:lpstr>
      <vt:lpstr>CMD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Trongdung</dc:creator>
  <cp:lastModifiedBy>ADMIN</cp:lastModifiedBy>
  <dcterms:created xsi:type="dcterms:W3CDTF">2014-08-20T07:12:00Z</dcterms:created>
  <cp:lastPrinted>2022-06-06T08:33:00Z</cp:lastPrinted>
  <dcterms:modified xsi:type="dcterms:W3CDTF">2022-07-06T07:46:19Z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D744FDB0B26A42119FCA4049C7B9338B</vt:lpwstr>
  </property>
  <property fmtid="{D5CDD505-2E9C-101B-9397-08002B2CF9AE}" pid="3" name="KSOProductBuildVer">
    <vt:lpwstr>1033-11.2.0.11156</vt:lpwstr>
  </property>
</Properties>
</file>